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766\Desktop\"/>
    </mc:Choice>
  </mc:AlternateContent>
  <bookViews>
    <workbookView xWindow="0" yWindow="0" windowWidth="19200" windowHeight="6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C37" i="10"/>
  <c r="BE36" i="10"/>
  <c r="C36" i="10"/>
  <c r="BE35" i="10"/>
  <c r="BE34" i="10"/>
  <c r="C34" i="10"/>
  <c r="C35" i="10" s="1"/>
  <c r="AM34" i="10" l="1"/>
  <c r="AM35" i="10" s="1"/>
  <c r="AM36" i="10" s="1"/>
  <c r="AM37" i="10" s="1"/>
  <c r="U34" i="10"/>
  <c r="U35" i="10" s="1"/>
  <c r="U36" i="10" s="1"/>
  <c r="U37" i="10" s="1"/>
  <c r="BW34" i="10"/>
  <c r="BW35" i="10" s="1"/>
  <c r="BW36" i="10" s="1"/>
  <c r="BW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<sst xmlns="http://schemas.openxmlformats.org/spreadsheetml/2006/main" count="1089" uniqueCount="579">
  <si>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</si>
  <si>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</si>
  <si>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</si>
  <si>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</si>
  <si>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</si>
  <si>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</si>
  <si>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</si>
  <si>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</si>
  <si>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</si>
  <si>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</si>
  <si>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</si>
  <si>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</si>
  <si>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</si>
  <si>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</si>
  <si>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</si>
  <si>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</si>
  <si>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</si>
  <si>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</si>
  <si>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</si>
  <si>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</si>
  <si>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</si>
  <si>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</si>
  <si>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</si>
  <si>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</si>
  <si>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</si>
  <si>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</si>
  <si>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</si>
  <si>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</si>
  <si>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</si>
  <si>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</si>
  <si>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</si>
  <si>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</si>
  <si>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</si>
  <si>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</si>
  <si>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</si>
  <si>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</si>
  <si>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</si>
  <si>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</si>
  <si>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</si>
  <si>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</si>
  <si>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</si>
  <si>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</si>
  <si>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</si>
  <si>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</si>
  <si>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</si>
  <si>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</si>
  <si>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</si>
  <si>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</si>
  <si>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</si>
  <si>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</si>
  <si>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</si>
  <si>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</si>
  <si>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</si>
  <si>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</si>
  <si>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</si>
  <si>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</si>
  <si>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</si>
  <si>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</si>
  <si>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</si>
  <si>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</si>
  <si>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</si>
  <si>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</si>
  <si>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</si>
  <si>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</si>
  <si>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</si>
  <si>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</si>
  <si>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</si>
  <si>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</si>
  <si>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</si>
  <si>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</si>
  <si>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</si>
  <si>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</si>
  <si>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</si>
  <si>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</si>
  <si>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</si>
  <si>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</si>
  <si>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</si>
  <si>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</si>
  <si>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</si>
  <si>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</si>
  <si>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</si>
  <si>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</si>
  <si>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</si>
  <si>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</si>
  <si>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</si>
  <si>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</si>
  <si>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</si>
  <si>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</si>
  <si>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</si>
  <si>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</si>
  <si>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</si>
  <si>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</si>
  <si>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</si>
  <si>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</si>
  <si>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箕面市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</si>
  <si>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</si>
  <si>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</si>
  <si>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</si>
  <si>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</si>
  <si>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</si>
  <si>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</si>
  <si>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</si>
  <si>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</si>
  <si>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</si>
  <si>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</si>
  <si>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</si>
  <si>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</si>
  <si>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</si>
  <si>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</si>
  <si>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</si>
  <si>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</si>
  <si>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</si>
  <si>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</si>
  <si>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</si>
  <si>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</si>
  <si>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</si>
  <si>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</si>
  <si>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</si>
  <si>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</si>
  <si>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</si>
  <si>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</si>
  <si>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</si>
  <si>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</si>
  <si>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</si>
  <si>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</si>
  <si>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</si>
  <si>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</si>
  <si>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</si>
  <si>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</si>
  <si>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</si>
  <si>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</si>
  <si>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</si>
  <si>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</si>
  <si>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</si>
  <si>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</si>
  <si>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</si>
  <si>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</si>
  <si>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</si>
  <si>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</si>
  <si>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</si>
  <si>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</si>
  <si>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</si>
  <si>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</si>
  <si>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</si>
  <si>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</si>
  <si>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</si>
  <si>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</si>
  <si>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</si>
  <si>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</si>
  <si>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</si>
  <si>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</si>
  <si>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</si>
  <si>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</si>
  <si>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</si>
  <si>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</si>
  <si>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</si>
  <si>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</si>
  <si>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</si>
  <si>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</si>
  <si>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</si>
  <si>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</si>
  <si>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</si>
  <si>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</si>
  <si>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</si>
  <si>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</si>
  <si>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</si>
  <si>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</si>
  <si>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</si>
  <si>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</si>
  <si>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</si>
  <si>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</si>
  <si>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</si>
  <si>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</si>
  <si>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</si>
  <si>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</si>
  <si>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</si>
  <si>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</si>
  <si>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</si>
  <si>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</si>
  <si>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</si>
  <si>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</si>
  <si>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</si>
  <si>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</si>
  <si>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</si>
  <si>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</si>
  <si>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</si>
  <si>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</si>
  <si>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</si>
  <si>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</si>
  <si>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</si>
  <si>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</si>
  <si>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</si>
  <si>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</si>
  <si>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</si>
  <si>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</si>
  <si>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</si>
  <si>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</si>
  <si>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</si>
  <si>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</si>
  <si>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</si>
  <si>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</si>
  <si>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</si>
  <si>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</si>
  <si>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大阪府箕面市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</si>
  <si>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</si>
  <si>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</si>
  <si>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</si>
  <si>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</si>
  <si>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</si>
  <si>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</si>
  <si>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</si>
  <si>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</si>
  <si>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</si>
  <si>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</si>
  <si>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</si>
  <si>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</si>
  <si>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</si>
  <si>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</si>
  <si>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</si>
  <si>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</si>
  <si>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</si>
  <si>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</si>
  <si>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</si>
  <si>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</si>
  <si>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</si>
  <si>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</si>
  <si>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</si>
  <si>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</si>
  <si>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</si>
  <si>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</si>
  <si>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</si>
  <si>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</si>
  <si>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</si>
  <si>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</si>
  <si>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</si>
  <si>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</si>
  <si>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</si>
  <si>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</si>
  <si>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</si>
  <si>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</si>
  <si>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</si>
  <si>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</si>
  <si>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</si>
  <si>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</si>
  <si>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</si>
  <si>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</si>
  <si>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</si>
  <si>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</si>
  <si>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</si>
  <si>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</si>
  <si>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</si>
  <si>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</si>
  <si>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</si>
  <si>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</si>
  <si>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</si>
  <si>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</si>
  <si>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</si>
  <si>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</si>
  <si>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</si>
  <si>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</si>
  <si>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</si>
  <si>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</si>
  <si>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</si>
  <si>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</si>
  <si>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</si>
  <si>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</si>
  <si>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</si>
  <si>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</si>
  <si>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</si>
  <si>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</si>
  <si>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</si>
  <si>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</si>
  <si>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</si>
  <si>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</si>
  <si>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</si>
  <si>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</si>
  <si>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</si>
  <si>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</si>
  <si>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</si>
  <si>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</si>
  <si>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</si>
  <si>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</si>
  <si>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</si>
  <si>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</si>
  <si>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</si>
  <si>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</si>
  <si>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</si>
  <si>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</si>
  <si>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</si>
  <si>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</si>
  <si>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</si>
  <si>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</si>
  <si>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</si>
  <si>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</si>
  <si>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</si>
  <si>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</si>
  <si>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</si>
  <si>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</si>
  <si>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</si>
  <si>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</si>
  <si>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</si>
  <si>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</si>
  <si>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</si>
  <si>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</si>
  <si>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</si>
  <si>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</si>
  <si>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</si>
  <si>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</si>
  <si>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</si>
  <si>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</si>
  <si>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</si>
  <si>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</si>
  <si>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</si>
  <si>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</si>
  <si>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</si>
  <si>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</si>
  <si>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</si>
  <si>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</si>
  <si>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</si>
  <si>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</si>
  <si>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</si>
  <si>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</si>
  <si>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</si>
  <si>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</si>
  <si>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</si>
  <si>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</si>
  <si>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</si>
  <si>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</si>
  <si>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</si>
  <si>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</si>
  <si>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</si>
  <si>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</si>
  <si>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</si>
  <si>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</si>
  <si>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</si>
  <si>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</si>
  <si>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</si>
  <si>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</si>
  <si>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</si>
  <si>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</si>
  <si>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</si>
  <si>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</si>
  <si>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</si>
  <si>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</si>
  <si>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</si>
  <si>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</si>
  <si>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</si>
  <si>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</si>
  <si>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</si>
  <si>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</si>
  <si>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</si>
  <si>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</si>
  <si>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</si>
  <si>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</si>
  <si>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大阪府箕面市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</si>
  <si>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</si>
  <si>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</si>
  <si>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</si>
  <si>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</si>
  <si>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</si>
  <si>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</si>
  <si>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</si>
  <si>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</si>
  <si>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</si>
  <si>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</si>
  <si>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</si>
  <si>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</si>
  <si>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</si>
  <si>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</si>
  <si>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</si>
  <si>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</si>
  <si>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</si>
  <si>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</si>
  <si>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</si>
  <si>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</si>
  <si>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特別会計公共用地先行取得事業費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</si>
  <si>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</si>
  <si>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</si>
  <si>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</si>
  <si>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</si>
  <si>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</si>
  <si>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</si>
  <si>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</si>
  <si>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</si>
  <si>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</si>
  <si>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</si>
  <si>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</si>
  <si>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</si>
  <si>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</si>
  <si>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特別会計国民健康保険事業費</t>
    <phoneticPr fontId="5"/>
  </si>
  <si>
    <t>特別会計介護保険事業費</t>
    <phoneticPr fontId="5"/>
  </si>
  <si>
    <t>特別会計後期高齢者医療事業費</t>
    <phoneticPr fontId="5"/>
  </si>
  <si>
    <t>特別会計介護サービス事業費</t>
    <phoneticPr fontId="5"/>
  </si>
  <si>
    <t>水道事業会計</t>
    <phoneticPr fontId="5"/>
  </si>
  <si>
    <t>法適用企業</t>
    <phoneticPr fontId="5"/>
  </si>
  <si>
    <t>公共下水道事業会計</t>
    <phoneticPr fontId="5"/>
  </si>
  <si>
    <t>病院事業会計</t>
    <phoneticPr fontId="5"/>
  </si>
  <si>
    <t>ボートレース事業会計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</si>
  <si>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</si>
  <si>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</si>
  <si>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</si>
  <si>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</si>
  <si>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</si>
  <si>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</si>
  <si>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</si>
  <si>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</si>
  <si>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</si>
  <si>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</si>
  <si>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</si>
  <si>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</si>
  <si>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</si>
  <si>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</si>
  <si>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</si>
  <si>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</si>
  <si>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</si>
  <si>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</si>
  <si>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</si>
  <si>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</si>
  <si>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</si>
  <si>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</si>
  <si>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</si>
  <si>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</si>
  <si>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</si>
  <si>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</si>
  <si>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</si>
  <si>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</si>
  <si>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</si>
  <si>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</si>
  <si>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</si>
  <si>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</si>
  <si>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</si>
  <si>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</si>
  <si>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</si>
  <si>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</si>
  <si>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</si>
  <si>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</si>
  <si>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</si>
  <si>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</si>
  <si>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</si>
  <si>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</si>
  <si>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</si>
  <si>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</si>
  <si>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</si>
  <si>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</si>
  <si>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</si>
  <si>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</si>
  <si>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</si>
  <si>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</si>
  <si>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</si>
  <si>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</si>
  <si>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</si>
  <si>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</si>
  <si>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</si>
  <si>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</si>
  <si>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</si>
  <si>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</si>
  <si>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</si>
  <si>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</si>
  <si>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</si>
  <si>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</si>
  <si>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</si>
  <si>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</si>
  <si>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</si>
  <si>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</si>
  <si>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</si>
  <si>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</si>
  <si>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</si>
  <si>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</si>
  <si>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</si>
  <si>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</si>
  <si>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</si>
  <si>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</si>
  <si>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</si>
  <si>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</si>
  <si>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</si>
  <si>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</si>
  <si>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</si>
  <si>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</si>
  <si>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</si>
  <si>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</si>
  <si>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</si>
  <si>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</si>
  <si>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</si>
  <si>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</si>
  <si>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</si>
  <si>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</si>
  <si>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</si>
  <si>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</si>
  <si>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</si>
  <si>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</si>
  <si>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</si>
  <si>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</si>
  <si>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</si>
  <si>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</si>
  <si>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</si>
  <si>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</si>
  <si>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</si>
  <si>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</si>
  <si>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</si>
  <si>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</si>
  <si>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</si>
  <si>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</si>
  <si>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</si>
  <si>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</si>
  <si>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</si>
  <si>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</si>
  <si>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</si>
  <si>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</si>
  <si>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</si>
  <si>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</si>
  <si>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</si>
  <si>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</si>
  <si>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</si>
  <si>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</si>
  <si>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</si>
  <si>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</si>
  <si>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</si>
  <si>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</si>
  <si>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</si>
  <si>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</si>
  <si>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</si>
  <si>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</si>
  <si>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</si>
  <si>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</si>
  <si>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</si>
  <si>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</si>
  <si>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</si>
  <si>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</si>
  <si>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</si>
  <si>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</si>
  <si>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</si>
  <si>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</si>
  <si>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</si>
  <si>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3.43</t>
  </si>
  <si>
    <t>▲ 4.96</t>
  </si>
  <si>
    <t>▲ 2.91</t>
  </si>
  <si>
    <t>ボートレース事業会計</t>
  </si>
  <si>
    <t>公共下水道事業会計</t>
  </si>
  <si>
    <t>水道事業会計</t>
  </si>
  <si>
    <t>病院事業会計</t>
  </si>
  <si>
    <t>一般会計</t>
  </si>
  <si>
    <t>特別会計介護保険事業費</t>
  </si>
  <si>
    <t>特別会計後期高齢者医療事業費</t>
  </si>
  <si>
    <t>特別会計国民健康保険事業費</t>
  </si>
  <si>
    <t>その他会計（赤字）</t>
  </si>
  <si>
    <t>その他会計（黒字）</t>
  </si>
  <si>
    <t>R01</t>
    <phoneticPr fontId="5"/>
  </si>
  <si>
    <t>R02</t>
    <phoneticPr fontId="5"/>
  </si>
  <si>
    <t>R03</t>
    <phoneticPr fontId="5"/>
  </si>
  <si>
    <t>R04</t>
    <phoneticPr fontId="5"/>
  </si>
  <si>
    <t>R05</t>
    <phoneticPr fontId="5"/>
  </si>
  <si>
    <t>資金剰余額
/不足額
（実質収支）</t>
    <phoneticPr fontId="5"/>
  </si>
  <si>
    <t>-</t>
    <phoneticPr fontId="2"/>
  </si>
  <si>
    <t>-</t>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</si>
  <si>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27"/>
  </si>
  <si>
    <t>大阪府後期高齢者医療広域連合
（後期高齢者医療特別会計）</t>
  </si>
  <si>
    <t>大阪広域水道企業団
水道事業会計（水道用水供給事業）</t>
  </si>
  <si>
    <t>大阪広域水道企業団
（工業用水道事業会計）</t>
  </si>
  <si>
    <t>箕面市医療保健センター</t>
    <rPh sb="0" eb="3">
      <t>ミノオシ</t>
    </rPh>
    <rPh sb="3" eb="5">
      <t>イリョウ</t>
    </rPh>
    <rPh sb="5" eb="7">
      <t>ホケン</t>
    </rPh>
    <phoneticPr fontId="10"/>
  </si>
  <si>
    <t>箕面市障害者事業団</t>
    <rPh sb="0" eb="3">
      <t>ミノオシ</t>
    </rPh>
    <rPh sb="3" eb="6">
      <t>ショウガイシャ</t>
    </rPh>
    <rPh sb="6" eb="9">
      <t>ジギョウダン</t>
    </rPh>
    <phoneticPr fontId="10"/>
  </si>
  <si>
    <t>箕面市メイプル文化財団</t>
    <rPh sb="0" eb="3">
      <t>ミノオシ</t>
    </rPh>
    <rPh sb="7" eb="9">
      <t>ブンカ</t>
    </rPh>
    <rPh sb="9" eb="11">
      <t>ザイダン</t>
    </rPh>
    <phoneticPr fontId="10"/>
  </si>
  <si>
    <t>箕面市国際交流協会</t>
    <rPh sb="0" eb="3">
      <t>ミノオシ</t>
    </rPh>
    <rPh sb="3" eb="5">
      <t>コクサイ</t>
    </rPh>
    <rPh sb="5" eb="7">
      <t>コウリュウ</t>
    </rPh>
    <rPh sb="7" eb="9">
      <t>キョウカイ</t>
    </rPh>
    <phoneticPr fontId="10"/>
  </si>
  <si>
    <t>箕面市都市開発</t>
    <rPh sb="0" eb="3">
      <t>ミノオシ</t>
    </rPh>
    <rPh sb="3" eb="5">
      <t>トシ</t>
    </rPh>
    <rPh sb="5" eb="7">
      <t>カイハツ</t>
    </rPh>
    <phoneticPr fontId="10"/>
  </si>
  <si>
    <t>箕面FMまちそだて</t>
    <rPh sb="0" eb="2">
      <t>ミノオ</t>
    </rPh>
    <phoneticPr fontId="10"/>
  </si>
  <si>
    <t>箕面市土地開発公社</t>
    <rPh sb="0" eb="3">
      <t>ミノオシ</t>
    </rPh>
    <rPh sb="3" eb="5">
      <t>トチ</t>
    </rPh>
    <rPh sb="5" eb="7">
      <t>カイハツ</t>
    </rPh>
    <rPh sb="7" eb="9">
      <t>コウシャ</t>
    </rPh>
    <phoneticPr fontId="10"/>
  </si>
  <si>
    <t>都市施設整備基金</t>
    <rPh sb="0" eb="2">
      <t>トシ</t>
    </rPh>
    <rPh sb="2" eb="4">
      <t>シセツ</t>
    </rPh>
    <rPh sb="4" eb="6">
      <t>セイビ</t>
    </rPh>
    <rPh sb="6" eb="8">
      <t>キキン</t>
    </rPh>
    <phoneticPr fontId="2"/>
  </si>
  <si>
    <t>北大阪急行南北線延伸整備基金</t>
    <rPh sb="0" eb="3">
      <t>キタオオサカ</t>
    </rPh>
    <rPh sb="3" eb="5">
      <t>キュウコウ</t>
    </rPh>
    <rPh sb="5" eb="8">
      <t>ナンボクセン</t>
    </rPh>
    <rPh sb="8" eb="10">
      <t>エンシン</t>
    </rPh>
    <rPh sb="10" eb="12">
      <t>セイビ</t>
    </rPh>
    <rPh sb="12" eb="14">
      <t>キキン</t>
    </rPh>
    <phoneticPr fontId="2"/>
  </si>
  <si>
    <t>市立病院医療体制整備基金</t>
    <rPh sb="0" eb="2">
      <t>シリツ</t>
    </rPh>
    <rPh sb="2" eb="4">
      <t>ビョウイン</t>
    </rPh>
    <rPh sb="4" eb="6">
      <t>イリョウ</t>
    </rPh>
    <rPh sb="6" eb="8">
      <t>タイセイ</t>
    </rPh>
    <rPh sb="8" eb="10">
      <t>セイビ</t>
    </rPh>
    <rPh sb="10" eb="12">
      <t>キキン</t>
    </rPh>
    <phoneticPr fontId="2"/>
  </si>
  <si>
    <t>学校教育施設整備基金</t>
    <rPh sb="0" eb="2">
      <t>ガッコウ</t>
    </rPh>
    <rPh sb="2" eb="4">
      <t>キョウイク</t>
    </rPh>
    <rPh sb="4" eb="6">
      <t>シセツ</t>
    </rPh>
    <rPh sb="6" eb="8">
      <t>セイビ</t>
    </rPh>
    <rPh sb="8" eb="10">
      <t>キキン</t>
    </rPh>
    <phoneticPr fontId="2"/>
  </si>
  <si>
    <t>保健福祉総合推進基金</t>
    <rPh sb="0" eb="2">
      <t>ホケン</t>
    </rPh>
    <rPh sb="2" eb="4">
      <t>フクシ</t>
    </rPh>
    <rPh sb="4" eb="6">
      <t>ソウゴウ</t>
    </rPh>
    <rPh sb="6" eb="8">
      <t>スイシン</t>
    </rPh>
    <rPh sb="8" eb="10">
      <t>キキン</t>
    </rPh>
    <phoneticPr fontId="2"/>
  </si>
  <si>
    <t>-</t>
    <phoneticPr fontId="2"/>
  </si>
  <si>
    <t>-</t>
    <phoneticPr fontId="2"/>
  </si>
  <si>
    <t>-</t>
    <phoneticPr fontId="2"/>
  </si>
  <si>
    <t>-</t>
    <phoneticPr fontId="2"/>
  </si>
  <si>
    <t>-</t>
    <phoneticPr fontId="2"/>
  </si>
  <si>
    <t>-</t>
    <phoneticPr fontId="2"/>
  </si>
  <si>
    <t>-</t>
    <phoneticPr fontId="2"/>
  </si>
  <si>
    <t>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</si>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</sst>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B57D-474E-8AE0-C6D0B32847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144981</c:v>
                </c:pt>
                <c:pt idx="1">
                  <c:v>172283</c:v>
                </c:pt>
                <c:pt idx="2">
                  <c:v>180653</c:v>
                </c:pt>
                <c:pt idx="3">
                  <c:v>118197</c:v>
                </c:pt>
                <c:pt idx="4">
                  <c:v>127958</c:v>
                </c:pt>
              </c:numCache>
            </c:numRef>
          </c:val>
          <c:smooth val="0"/>
          <c:extLst>
            <c:ext xmlns:c16="http://schemas.microsoft.com/office/drawing/2014/chart" uri="{C3380CC4-5D6E-409C-BE32-E72D297353CC}">
              <c16:uniqueId val="{00000001-B57D-474E-8AE0-C6D0B32847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c:v>
                </c:pt>
                <c:pt idx="1">
                  <c:v>8.5399999999999991</c:v>
                </c:pt>
                <c:pt idx="2">
                  <c:v>4.93</c:v>
                </c:pt>
                <c:pt idx="3">
                  <c:v>5.35</c:v>
                </c:pt>
                <c:pt idx="4">
                  <c:v>5.45</c:v>
                </c:pt>
              </c:numCache>
            </c:numRef>
          </c:val>
          <c:extLst>
            <c:ext xmlns:c16="http://schemas.microsoft.com/office/drawing/2014/chart" uri="{C3380CC4-5D6E-409C-BE32-E72D297353CC}">
              <c16:uniqueId val="{00000000-23B4-4B6E-80AF-4D1D3F3F7F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18.87</c:v>
                </c:pt>
                <c:pt idx="1">
                  <c:v>15.09</c:v>
                </c:pt>
                <c:pt idx="2">
                  <c:v>17.559999999999999</c:v>
                </c:pt>
                <c:pt idx="3">
                  <c:v>17.37</c:v>
                </c:pt>
                <c:pt idx="4">
                  <c:v>17.89</c:v>
                </c:pt>
              </c:numCache>
            </c:numRef>
          </c:val>
          <c:extLst>
            <c:ext xmlns:c16="http://schemas.microsoft.com/office/drawing/2014/chart" uri="{C3380CC4-5D6E-409C-BE32-E72D297353CC}">
              <c16:uniqueId val="{00000001-23B4-4B6E-80AF-4D1D3F3F7F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-3.43</c:v>
                </c:pt>
                <c:pt idx="1">
                  <c:v>-4.96</c:v>
                </c:pt>
                <c:pt idx="2">
                  <c:v>-2.91</c:v>
                </c:pt>
                <c:pt idx="3">
                  <c:v>14.82</c:v>
                </c:pt>
                <c:pt idx="4">
                  <c:v>13.56</c:v>
                </c:pt>
              </c:numCache>
            </c:numRef>
          </c:val>
          <c:smooth val="0"/>
          <c:extLst>
            <c:ext xmlns:c16="http://schemas.microsoft.com/office/drawing/2014/chart" uri="{C3380CC4-5D6E-409C-BE32-E72D297353CC}">
              <c16:uniqueId val="{00000002-23B4-4B6E-80AF-4D1D3F3F7F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23.57</c:v>
                </c:pt>
                <c:pt idx="2">
                  <c:v>#N/A</c:v>
                </c:pt>
                <c:pt idx="3">
                  <c:v>23.35</c:v>
                </c:pt>
                <c:pt idx="4">
                  <c:v>#N/A</c:v>
                </c:pt>
                <c:pt idx="5">
                  <c:v>21.23</c:v>
                </c:pt>
                <c:pt idx="6">
                  <c:v>#N/A</c:v>
                </c:pt>
                <c:pt idx="7">
                  <c:v>24.96</c:v>
                </c:pt>
                <c:pt idx="8">
                  <c:v>#N/A</c:v>
                </c:pt>
                <c:pt idx="9">
                  <c:v>0</c:v>
                </c:pt>
              </c:numCache>
            </c:numRef>
          </c:val>
          <c:extLst>
            <c:ext xmlns:c16="http://schemas.microsoft.com/office/drawing/2014/chart" uri="{C3380CC4-5D6E-409C-BE32-E72D297353CC}">
              <c16:uniqueId val="{00000000-2A90-4871-8207-4B14C33217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90-4871-8207-4B14C3321721}"/>
            </c:ext>
          </c:extLst>
        </c:ser>
        <c:ser>
          <c:idx val="2"/>
          <c:order val="2"/>
          <c:tx>
            <c:strRef>
              <c:f>データシート!$A$29</c:f>
              <c:strCache>
                <c:ptCount val="1"/>
                <c:pt idx="0">
                  <c:v>特別会計国民健康保険事業費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1.32</c:v>
                </c:pt>
                <c:pt idx="4">
                  <c:v>#N/A</c:v>
                </c:pt>
                <c:pt idx="5">
                  <c:v>0.75</c:v>
                </c:pt>
                <c:pt idx="6">
                  <c:v>#N/A</c:v>
                </c:pt>
                <c:pt idx="7">
                  <c:v>0.1</c:v>
                </c:pt>
                <c:pt idx="8">
                  <c:v>#N/A</c:v>
                </c:pt>
                <c:pt idx="9">
                  <c:v>0.14000000000000001</c:v>
                </c:pt>
              </c:numCache>
            </c:numRef>
          </c:val>
          <c:extLst>
            <c:ext xmlns:c16="http://schemas.microsoft.com/office/drawing/2014/chart" uri="{C3380CC4-5D6E-409C-BE32-E72D297353CC}">
              <c16:uniqueId val="{00000002-2A90-4871-8207-4B14C3321721}"/>
            </c:ext>
          </c:extLst>
        </c:ser>
        <c:ser>
          <c:idx val="3"/>
          <c:order val="3"/>
          <c:tx>
            <c:strRef>
              <c:f>データシート!$A$30</c:f>
              <c:strCache>
                <c:ptCount val="1"/>
                <c:pt idx="0">
                  <c:v>特別会計後期高齢者医療事業費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0.31</c:v>
                </c:pt>
                <c:pt idx="2">
                  <c:v>#N/A</c:v>
                </c:pt>
                <c:pt idx="3">
                  <c:v>0.44</c:v>
                </c:pt>
                <c:pt idx="4">
                  <c:v>#N/A</c:v>
                </c:pt>
                <c:pt idx="5">
                  <c:v>0.28000000000000003</c:v>
                </c:pt>
                <c:pt idx="6">
                  <c:v>#N/A</c:v>
                </c:pt>
                <c:pt idx="7">
                  <c:v>0.32</c:v>
                </c:pt>
                <c:pt idx="8">
                  <c:v>#N/A</c:v>
                </c:pt>
                <c:pt idx="9">
                  <c:v>0.32</c:v>
                </c:pt>
              </c:numCache>
            </c:numRef>
          </c:val>
          <c:extLst>
            <c:ext xmlns:c16="http://schemas.microsoft.com/office/drawing/2014/chart" uri="{C3380CC4-5D6E-409C-BE32-E72D297353CC}">
              <c16:uniqueId val="{00000003-2A90-4871-8207-4B14C3321721}"/>
            </c:ext>
          </c:extLst>
        </c:ser>
        <c:ser>
          <c:idx val="4"/>
          <c:order val="4"/>
          <c:tx>
            <c:strRef>
              <c:f>データシート!$A$31</c:f>
              <c:strCache>
                <c:ptCount val="1"/>
                <c:pt idx="0">
                  <c:v>特別会計介護保険事業費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1.24</c:v>
                </c:pt>
                <c:pt idx="2">
                  <c:v>#N/A</c:v>
                </c:pt>
                <c:pt idx="3">
                  <c:v>1.84</c:v>
                </c:pt>
                <c:pt idx="4">
                  <c:v>#N/A</c:v>
                </c:pt>
                <c:pt idx="5">
                  <c:v>0.66</c:v>
                </c:pt>
                <c:pt idx="6">
                  <c:v>#N/A</c:v>
                </c:pt>
                <c:pt idx="7">
                  <c:v>0.81</c:v>
                </c:pt>
                <c:pt idx="8">
                  <c:v>#N/A</c:v>
                </c:pt>
                <c:pt idx="9">
                  <c:v>1.0900000000000001</c:v>
                </c:pt>
              </c:numCache>
            </c:numRef>
          </c:val>
          <c:extLst>
            <c:ext xmlns:c16="http://schemas.microsoft.com/office/drawing/2014/chart" uri="{C3380CC4-5D6E-409C-BE32-E72D297353CC}">
              <c16:uniqueId val="{00000004-2A90-4871-8207-4B14C3321721}"/>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7.99</c:v>
                </c:pt>
                <c:pt idx="2">
                  <c:v>#N/A</c:v>
                </c:pt>
                <c:pt idx="3">
                  <c:v>8.5299999999999994</c:v>
                </c:pt>
                <c:pt idx="4">
                  <c:v>#N/A</c:v>
                </c:pt>
                <c:pt idx="5">
                  <c:v>4.93</c:v>
                </c:pt>
                <c:pt idx="6">
                  <c:v>#N/A</c:v>
                </c:pt>
                <c:pt idx="7">
                  <c:v>5.34</c:v>
                </c:pt>
                <c:pt idx="8">
                  <c:v>#N/A</c:v>
                </c:pt>
                <c:pt idx="9">
                  <c:v>5.44</c:v>
                </c:pt>
              </c:numCache>
            </c:numRef>
          </c:val>
          <c:extLst>
            <c:ext xmlns:c16="http://schemas.microsoft.com/office/drawing/2014/chart" uri="{C3380CC4-5D6E-409C-BE32-E72D297353CC}">
              <c16:uniqueId val="{00000005-2A90-4871-8207-4B14C3321721}"/>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2.31</c:v>
                </c:pt>
                <c:pt idx="2">
                  <c:v>#N/A</c:v>
                </c:pt>
                <c:pt idx="3">
                  <c:v>3.8</c:v>
                </c:pt>
                <c:pt idx="4">
                  <c:v>#N/A</c:v>
                </c:pt>
                <c:pt idx="5">
                  <c:v>5.24</c:v>
                </c:pt>
                <c:pt idx="6">
                  <c:v>#N/A</c:v>
                </c:pt>
                <c:pt idx="7">
                  <c:v>9.69</c:v>
                </c:pt>
                <c:pt idx="8">
                  <c:v>#N/A</c:v>
                </c:pt>
                <c:pt idx="9">
                  <c:v>5.59</c:v>
                </c:pt>
              </c:numCache>
            </c:numRef>
          </c:val>
          <c:extLst>
            <c:ext xmlns:c16="http://schemas.microsoft.com/office/drawing/2014/chart" uri="{C3380CC4-5D6E-409C-BE32-E72D297353CC}">
              <c16:uniqueId val="{00000006-2A90-4871-8207-4B14C33217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8.6</c:v>
                </c:pt>
                <c:pt idx="2">
                  <c:v>#N/A</c:v>
                </c:pt>
                <c:pt idx="3">
                  <c:v>7.43</c:v>
                </c:pt>
                <c:pt idx="4">
                  <c:v>#N/A</c:v>
                </c:pt>
                <c:pt idx="5">
                  <c:v>7.38</c:v>
                </c:pt>
                <c:pt idx="6">
                  <c:v>#N/A</c:v>
                </c:pt>
                <c:pt idx="7">
                  <c:v>8.34</c:v>
                </c:pt>
                <c:pt idx="8">
                  <c:v>#N/A</c:v>
                </c:pt>
                <c:pt idx="9">
                  <c:v>9.06</c:v>
                </c:pt>
              </c:numCache>
            </c:numRef>
          </c:val>
          <c:extLst>
            <c:ext xmlns:c16="http://schemas.microsoft.com/office/drawing/2014/chart" uri="{C3380CC4-5D6E-409C-BE32-E72D297353CC}">
              <c16:uniqueId val="{00000007-2A90-4871-8207-4B14C3321721}"/>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16.559999999999999</c:v>
                </c:pt>
                <c:pt idx="2">
                  <c:v>#N/A</c:v>
                </c:pt>
                <c:pt idx="3">
                  <c:v>16.239999999999998</c:v>
                </c:pt>
                <c:pt idx="4">
                  <c:v>#N/A</c:v>
                </c:pt>
                <c:pt idx="5">
                  <c:v>16.88</c:v>
                </c:pt>
                <c:pt idx="6">
                  <c:v>#N/A</c:v>
                </c:pt>
                <c:pt idx="7">
                  <c:v>18.11</c:v>
                </c:pt>
                <c:pt idx="8">
                  <c:v>#N/A</c:v>
                </c:pt>
                <c:pt idx="9">
                  <c:v>18.420000000000002</c:v>
                </c:pt>
              </c:numCache>
            </c:numRef>
          </c:val>
          <c:extLst>
            <c:ext xmlns:c16="http://schemas.microsoft.com/office/drawing/2014/chart" uri="{C3380CC4-5D6E-409C-BE32-E72D297353CC}">
              <c16:uniqueId val="{00000008-2A90-4871-8207-4B14C3321721}"/>
            </c:ext>
          </c:extLst>
        </c:ser>
        <c:ser>
          <c:idx val="9"/>
          <c:order val="9"/>
          <c:tx>
            <c:strRef>
              <c:f>データシート!$A$36</c:f>
              <c:strCache>
                <c:ptCount val="1"/>
                <c:pt idx="0">
                  <c:v>ボートレース事業会計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27.29</c:v>
                </c:pt>
              </c:numCache>
            </c:numRef>
          </c:val>
          <c:extLst>
            <c:ext xmlns:c16="http://schemas.microsoft.com/office/drawing/2014/chart" uri="{C3380CC4-5D6E-409C-BE32-E72D297353CC}">
              <c16:uniqueId val="{00000009-2A90-4871-8207-4B14C33217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2363</c:v>
                </c:pt>
                <c:pt idx="5">
                  <c:v>2415</c:v>
                </c:pt>
                <c:pt idx="8">
                  <c:v>2425</c:v>
                </c:pt>
                <c:pt idx="11">
                  <c:v>3387</c:v>
                </c:pt>
                <c:pt idx="14">
                  <c:v>3401</c:v>
                </c:pt>
              </c:numCache>
            </c:numRef>
          </c:val>
          <c:extLst>
            <c:ext xmlns:c16="http://schemas.microsoft.com/office/drawing/2014/chart" uri="{C3380CC4-5D6E-409C-BE32-E72D297353CC}">
              <c16:uniqueId val="{00000000-EB6A-4CC7-AB9B-24DCEF1146C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B6A-4CC7-AB9B-24DCEF1146C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225</c:v>
                </c:pt>
                <c:pt idx="3">
                  <c:v>100</c:v>
                </c:pt>
                <c:pt idx="6">
                  <c:v>100</c:v>
                </c:pt>
                <c:pt idx="9">
                  <c:v>206</c:v>
                </c:pt>
                <c:pt idx="12">
                  <c:v>216</c:v>
                </c:pt>
              </c:numCache>
            </c:numRef>
          </c:val>
          <c:extLst>
            <c:ext xmlns:c16="http://schemas.microsoft.com/office/drawing/2014/chart" uri="{C3380CC4-5D6E-409C-BE32-E72D297353CC}">
              <c16:uniqueId val="{00000002-EB6A-4CC7-AB9B-24DCEF1146C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6A-4CC7-AB9B-24DCEF1146C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180</c:v>
                </c:pt>
                <c:pt idx="3">
                  <c:v>178</c:v>
                </c:pt>
                <c:pt idx="6">
                  <c:v>184</c:v>
                </c:pt>
                <c:pt idx="9">
                  <c:v>189</c:v>
                </c:pt>
                <c:pt idx="12">
                  <c:v>189</c:v>
                </c:pt>
              </c:numCache>
            </c:numRef>
          </c:val>
          <c:extLst>
            <c:ext xmlns:c16="http://schemas.microsoft.com/office/drawing/2014/chart" uri="{C3380CC4-5D6E-409C-BE32-E72D297353CC}">
              <c16:uniqueId val="{00000004-EB6A-4CC7-AB9B-24DCEF1146C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6A-4CC7-AB9B-24DCEF1146C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B6A-4CC7-AB9B-24DCEF1146C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2633</c:v>
                </c:pt>
                <c:pt idx="3">
                  <c:v>2789</c:v>
                </c:pt>
                <c:pt idx="6">
                  <c:v>2976</c:v>
                </c:pt>
                <c:pt idx="9">
                  <c:v>3434</c:v>
                </c:pt>
                <c:pt idx="12">
                  <c:v>3454</c:v>
                </c:pt>
              </c:numCache>
            </c:numRef>
          </c:val>
          <c:extLst>
            <c:ext xmlns:c16="http://schemas.microsoft.com/office/drawing/2014/chart" uri="{C3380CC4-5D6E-409C-BE32-E72D297353CC}">
              <c16:uniqueId val="{00000007-EB6A-4CC7-AB9B-24DCEF1146C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675</c:v>
                </c:pt>
                <c:pt idx="2">
                  <c:v>#N/A</c:v>
                </c:pt>
                <c:pt idx="3">
                  <c:v>#N/A</c:v>
                </c:pt>
                <c:pt idx="4">
                  <c:v>652</c:v>
                </c:pt>
                <c:pt idx="5">
                  <c:v>#N/A</c:v>
                </c:pt>
                <c:pt idx="6">
                  <c:v>#N/A</c:v>
                </c:pt>
                <c:pt idx="7">
                  <c:v>835</c:v>
                </c:pt>
                <c:pt idx="8">
                  <c:v>#N/A</c:v>
                </c:pt>
                <c:pt idx="9">
                  <c:v>#N/A</c:v>
                </c:pt>
                <c:pt idx="10">
                  <c:v>442</c:v>
                </c:pt>
                <c:pt idx="11">
                  <c:v>#N/A</c:v>
                </c:pt>
                <c:pt idx="12">
                  <c:v>#N/A</c:v>
                </c:pt>
                <c:pt idx="13">
                  <c:v>458</c:v>
                </c:pt>
                <c:pt idx="14">
                  <c:v>#N/A</c:v>
                </c:pt>
              </c:numCache>
            </c:numRef>
          </c:val>
          <c:smooth val="0"/>
          <c:extLst>
            <c:ext xmlns:c16="http://schemas.microsoft.com/office/drawing/2014/chart" uri="{C3380CC4-5D6E-409C-BE32-E72D297353CC}">
              <c16:uniqueId val="{00000008-EB6A-4CC7-AB9B-24DCEF1146C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29385</c:v>
                </c:pt>
                <c:pt idx="5">
                  <c:v>30533</c:v>
                </c:pt>
                <c:pt idx="8">
                  <c:v>31449</c:v>
                </c:pt>
                <c:pt idx="11">
                  <c:v>30553</c:v>
                </c:pt>
                <c:pt idx="14">
                  <c:v>29581</c:v>
                </c:pt>
              </c:numCache>
            </c:numRef>
          </c:val>
          <c:extLst>
            <c:ext xmlns:c16="http://schemas.microsoft.com/office/drawing/2014/chart" uri="{C3380CC4-5D6E-409C-BE32-E72D297353CC}">
              <c16:uniqueId val="{00000000-66C8-4854-B88B-86275579B2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13263</c:v>
                </c:pt>
                <c:pt idx="5">
                  <c:v>13813</c:v>
                </c:pt>
                <c:pt idx="8">
                  <c:v>7660</c:v>
                </c:pt>
                <c:pt idx="11">
                  <c:v>4450</c:v>
                </c:pt>
                <c:pt idx="14">
                  <c:v>4331</c:v>
                </c:pt>
              </c:numCache>
            </c:numRef>
          </c:val>
          <c:extLst>
            <c:ext xmlns:c16="http://schemas.microsoft.com/office/drawing/2014/chart" uri="{C3380CC4-5D6E-409C-BE32-E72D297353CC}">
              <c16:uniqueId val="{00000001-66C8-4854-B88B-86275579B2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26961</c:v>
                </c:pt>
                <c:pt idx="5">
                  <c:v>24566</c:v>
                </c:pt>
                <c:pt idx="8">
                  <c:v>27086</c:v>
                </c:pt>
                <c:pt idx="11">
                  <c:v>25666</c:v>
                </c:pt>
                <c:pt idx="14">
                  <c:v>27302</c:v>
                </c:pt>
              </c:numCache>
            </c:numRef>
          </c:val>
          <c:extLst>
            <c:ext xmlns:c16="http://schemas.microsoft.com/office/drawing/2014/chart" uri="{C3380CC4-5D6E-409C-BE32-E72D297353CC}">
              <c16:uniqueId val="{00000002-66C8-4854-B88B-86275579B2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C8-4854-B88B-86275579B2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C8-4854-B88B-86275579B2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C8-4854-B88B-86275579B2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6769</c:v>
                </c:pt>
                <c:pt idx="3">
                  <c:v>6569</c:v>
                </c:pt>
                <c:pt idx="6">
                  <c:v>6424</c:v>
                </c:pt>
                <c:pt idx="9">
                  <c:v>6201</c:v>
                </c:pt>
                <c:pt idx="12">
                  <c:v>6258</c:v>
                </c:pt>
              </c:numCache>
            </c:numRef>
          </c:val>
          <c:extLst>
            <c:ext xmlns:c16="http://schemas.microsoft.com/office/drawing/2014/chart" uri="{C3380CC4-5D6E-409C-BE32-E72D297353CC}">
              <c16:uniqueId val="{00000006-66C8-4854-B88B-86275579B2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C8-4854-B88B-86275579B2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1867</c:v>
                </c:pt>
                <c:pt idx="3">
                  <c:v>1862</c:v>
                </c:pt>
                <c:pt idx="6">
                  <c:v>1828</c:v>
                </c:pt>
                <c:pt idx="9">
                  <c:v>1512</c:v>
                </c:pt>
                <c:pt idx="12">
                  <c:v>1943</c:v>
                </c:pt>
              </c:numCache>
            </c:numRef>
          </c:val>
          <c:extLst>
            <c:ext xmlns:c16="http://schemas.microsoft.com/office/drawing/2014/chart" uri="{C3380CC4-5D6E-409C-BE32-E72D297353CC}">
              <c16:uniqueId val="{00000008-66C8-4854-B88B-86275579B2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7551</c:v>
                </c:pt>
                <c:pt idx="3">
                  <c:v>4699</c:v>
                </c:pt>
                <c:pt idx="6">
                  <c:v>3703</c:v>
                </c:pt>
                <c:pt idx="9">
                  <c:v>2825</c:v>
                </c:pt>
                <c:pt idx="12">
                  <c:v>2720</c:v>
                </c:pt>
              </c:numCache>
            </c:numRef>
          </c:val>
          <c:extLst>
            <c:ext xmlns:c16="http://schemas.microsoft.com/office/drawing/2014/chart" uri="{C3380CC4-5D6E-409C-BE32-E72D297353CC}">
              <c16:uniqueId val="{00000009-66C8-4854-B88B-86275579B2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48752</c:v>
                </c:pt>
                <c:pt idx="3">
                  <c:v>57011</c:v>
                </c:pt>
                <c:pt idx="6">
                  <c:v>57889</c:v>
                </c:pt>
                <c:pt idx="9">
                  <c:v>52304</c:v>
                </c:pt>
                <c:pt idx="12">
                  <c:v>50028</c:v>
                </c:pt>
              </c:numCache>
            </c:numRef>
          </c:val>
          <c:extLst>
            <c:ext xmlns:c16="http://schemas.microsoft.com/office/drawing/2014/chart" uri="{C3380CC4-5D6E-409C-BE32-E72D297353CC}">
              <c16:uniqueId val="{0000000A-66C8-4854-B88B-86275579B2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1228</c:v>
                </c:pt>
                <c:pt idx="5">
                  <c:v>#N/A</c:v>
                </c:pt>
                <c:pt idx="6">
                  <c:v>#N/A</c:v>
                </c:pt>
                <c:pt idx="7">
                  <c:v>3649</c:v>
                </c:pt>
                <c:pt idx="8">
                  <c:v>#N/A</c:v>
                </c:pt>
                <c:pt idx="9">
                  <c:v>#N/A</c:v>
                </c:pt>
                <c:pt idx="10">
                  <c:v>2173</c:v>
                </c:pt>
                <c:pt idx="11">
                  <c:v>#N/A</c:v>
                </c:pt>
                <c:pt idx="12">
                  <c:v>#N/A</c:v>
                </c:pt>
                <c:pt idx="13">
                  <c:v>0</c:v>
                </c:pt>
                <c:pt idx="14">
                  <c:v>#N/A</c:v>
                </c:pt>
              </c:numCache>
            </c:numRef>
          </c:val>
          <c:smooth val="0"/>
          <c:extLst>
            <c:ext xmlns:c16="http://schemas.microsoft.com/office/drawing/2014/chart" uri="{C3380CC4-5D6E-409C-BE32-E72D297353CC}">
              <c16:uniqueId val="{0000000B-66C8-4854-B88B-86275579B2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5220</c:v>
                </c:pt>
                <c:pt idx="1">
                  <c:v>5077</c:v>
                </c:pt>
                <c:pt idx="2">
                  <c:v>5393</c:v>
                </c:pt>
              </c:numCache>
            </c:numRef>
          </c:val>
          <c:extLst>
            <c:ext xmlns:c16="http://schemas.microsoft.com/office/drawing/2014/chart" uri="{C3380CC4-5D6E-409C-BE32-E72D297353CC}">
              <c16:uniqueId val="{00000000-6FE6-4584-9C00-BD22DB0E92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5606</c:v>
                </c:pt>
                <c:pt idx="1">
                  <c:v>6106</c:v>
                </c:pt>
                <c:pt idx="2">
                  <c:v>6724</c:v>
                </c:pt>
              </c:numCache>
            </c:numRef>
          </c:val>
          <c:extLst>
            <c:ext xmlns:c16="http://schemas.microsoft.com/office/drawing/2014/chart" uri="{C3380CC4-5D6E-409C-BE32-E72D297353CC}">
              <c16:uniqueId val="{00000001-6FE6-4584-9C00-BD22DB0E92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12783</c:v>
                </c:pt>
                <c:pt idx="1">
                  <c:v>10955</c:v>
                </c:pt>
                <c:pt idx="2">
                  <c:v>11874</c:v>
                </c:pt>
              </c:numCache>
            </c:numRef>
          </c:val>
          <c:extLst>
            <c:ext xmlns:c16="http://schemas.microsoft.com/office/drawing/2014/chart" uri="{C3380CC4-5D6E-409C-BE32-E72D297353CC}">
              <c16:uniqueId val="{00000002-6FE6-4584-9C00-BD22DB0E920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高い市民税担税力と宅地開発等に伴う人口増、それに伴う新築家屋の増加などにより、財政力指数は類似団体内平均値を</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となっている。一方で、高齢化の進展に伴う社会保障関係費の増加などが見込まれること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策定した「箕面市新改革プラン」を元に、幼稚園や保育所の民営化をはじめとしたアウトソーシングの拡大によるさらなる経費削減や市民財産の活用など改革を進め、今後さらに効率的かつ健全な行財政運営を確立し、市民サービスの向上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127000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75293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8988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23585</xdr:rowOff>
    </xdr:from>
    <xdr:to>
      <xdr:col>11</xdr:col>
      <xdr:colOff>31750</xdr:colOff>
      <xdr:row>40</xdr:row>
      <xdr:rowOff>40822</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8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109962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144235</xdr:rowOff>
    </xdr:from>
    <xdr:to>
      <xdr:col>7</xdr:col>
      <xdr:colOff>31750</xdr:colOff>
      <xdr:row>40</xdr:row>
      <xdr:rowOff>74385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84562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教育・保育給付費等の扶助費が増加したことなどにより経常経費充当一般財源総額が増加した一方で、宅地開発や商業施設の開業などから個人市民税や固定資産税が増加したことなどによる経常一般財源の伸びが上回ったことから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91.7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％となった。今後、社会保障関係費の増加などにより、経常経費の増加が見込まれるため、「箕面市新改革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プラン」を元に、引き続きあらゆる手立てを講じて経費の圧縮を図るとともに、自主財源の最大限の確保、特定財源を活用した市債の発行抑制など歳入面においても取り組みを強化する。</a:t>
          </a: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5842</xdr:rowOff>
    </xdr:from>
    <xdr:to>
      <xdr:col>23</xdr:col>
      <xdr:colOff>133350</xdr:colOff>
      <xdr:row>62</xdr:row>
      <xdr:rowOff>63754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63574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62</xdr:row>
      <xdr:rowOff>63754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2609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62</xdr:row>
      <xdr:rowOff>83058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2609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112014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1295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143019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[147,423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人口１人当たり人件費・物件費等決算額が類似団体内平均値を上回っているのは、ごみ処理の単独実施により、一部事務組合で実施している団体と比較して人件費や物件費が高くなっていることがあげられる。また、類似団体に比べて図書館などの公共施設が多いことや、新興住宅地の開発に伴う公共施設の新設も物件費の増加要因となっている。今後、これまで以上に業務の広域化や、アウトソーシングの拡大を図ることで経費を圧縮し、行政コストの低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168653</xdr:rowOff>
    </xdr:from>
    <xdr:to>
      <xdr:col>23</xdr:col>
      <xdr:colOff>133350</xdr:colOff>
      <xdr:row>85</xdr:row>
      <xdr:rowOff>7446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570453"/>
          <a:ext cx="838200" cy="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72053</xdr:rowOff>
    </xdr:from>
    <xdr:to>
      <xdr:col>19</xdr:col>
      <xdr:colOff>133350</xdr:colOff>
      <xdr:row>85</xdr:row>
      <xdr:rowOff>7446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73853"/>
          <a:ext cx="889000" cy="10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4718</xdr:rowOff>
    </xdr:from>
    <xdr:to>
      <xdr:col>15</xdr:col>
      <xdr:colOff>82550</xdr:colOff>
      <xdr:row>84</xdr:row>
      <xdr:rowOff>72053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06518"/>
          <a:ext cx="889000" cy="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81671</xdr:rowOff>
    </xdr:from>
    <xdr:to>
      <xdr:col>11</xdr:col>
      <xdr:colOff>31750</xdr:colOff>
      <xdr:row>84</xdr:row>
      <xdr:rowOff>4718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2021"/>
          <a:ext cx="889000" cy="9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117853</xdr:rowOff>
    </xdr:from>
    <xdr:to>
      <xdr:col>23</xdr:col>
      <xdr:colOff>184150</xdr:colOff>
      <xdr:row>85</xdr:row>
      <xdr:rowOff>48003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5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89930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49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128096</xdr:rowOff>
    </xdr:from>
    <xdr:to>
      <xdr:col>19</xdr:col>
      <xdr:colOff>184150</xdr:colOff>
      <xdr:row>85</xdr:row>
      <xdr:rowOff>58246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43023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1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21253</xdr:rowOff>
    </xdr:from>
    <xdr:to>
      <xdr:col>15</xdr:col>
      <xdr:colOff>133350</xdr:colOff>
      <xdr:row>84</xdr:row>
      <xdr:rowOff>122853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107630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50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125368</xdr:rowOff>
    </xdr:from>
    <xdr:to>
      <xdr:col>11</xdr:col>
      <xdr:colOff>82550</xdr:colOff>
      <xdr:row>84</xdr:row>
      <xdr:rowOff>55518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5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40295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4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30871</xdr:rowOff>
    </xdr:from>
    <xdr:to>
      <xdr:col>7</xdr:col>
      <xdr:colOff>31750</xdr:colOff>
      <xdr:row>83</xdr:row>
      <xdr:rowOff>132471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6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7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年度から、給与カット、人事院勧告に基づくマイナス改定などにより適正策を実施、平成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月まで全職員の給料月額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年度に給与構造改革として国を上回る平均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％の給与水準引き下げを実施、平成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月まで参事級以上の職員の給料月額を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％、主幹級以上の職員を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％カットを実施、平成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年度に給与構造改革を実施するなどの施策を実施しているため、類似団体内平均値及び国水準を下回った。今後も引き続き、総人件費の抑制と併せて給与水準の適正化に努める。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79829</xdr:rowOff>
    </xdr:from>
    <xdr:to>
      <xdr:col>81</xdr:col>
      <xdr:colOff>44450</xdr:colOff>
      <xdr:row>81</xdr:row>
      <xdr:rowOff>148771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39672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72770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474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147864</xdr:rowOff>
    </xdr:from>
    <xdr:to>
      <xdr:col>77</xdr:col>
      <xdr:colOff>44450</xdr:colOff>
      <xdr:row>81</xdr:row>
      <xdr:rowOff>148771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386386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50091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62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82</xdr:row>
      <xdr:rowOff>166914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386386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85</xdr:row>
      <xdr:rowOff>83457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25814"/>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29029</xdr:rowOff>
    </xdr:from>
    <xdr:to>
      <xdr:col>81</xdr:col>
      <xdr:colOff>95250</xdr:colOff>
      <xdr:row>81</xdr:row>
      <xdr:rowOff>130629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39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121756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383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97971</xdr:rowOff>
    </xdr:from>
    <xdr:to>
      <xdr:col>77</xdr:col>
      <xdr:colOff>95250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38298</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754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97064</xdr:rowOff>
    </xdr:from>
    <xdr:to>
      <xdr:col>73</xdr:col>
      <xdr:colOff>44450</xdr:colOff>
      <xdr:row>81</xdr:row>
      <xdr:rowOff>27214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37391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今後の退職者数の推移を見て計画的な採用を行っており、常勤の職員数は令和元年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815</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から、令和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月の</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798</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％）と減少している。引き続きアウトソーシングの推進など業務の不断の見直しを行い、職員数の適正化に取り組む。</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49424</xdr:rowOff>
    </xdr:from>
    <xdr:to>
      <xdr:col>81</xdr:col>
      <xdr:colOff>44450</xdr:colOff>
      <xdr:row>64</xdr:row>
      <xdr:rowOff>97684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0222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97684</xdr:rowOff>
    </xdr:from>
    <xdr:to>
      <xdr:col>77</xdr:col>
      <xdr:colOff>44450</xdr:colOff>
      <xdr:row>64</xdr:row>
      <xdr:rowOff>101706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7048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101706</xdr:rowOff>
    </xdr:from>
    <xdr:to>
      <xdr:col>72</xdr:col>
      <xdr:colOff>203200</xdr:colOff>
      <xdr:row>64</xdr:row>
      <xdr:rowOff>103717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101706</xdr:rowOff>
    </xdr:from>
    <xdr:to>
      <xdr:col>68</xdr:col>
      <xdr:colOff>152400</xdr:colOff>
      <xdr:row>64</xdr:row>
      <xdr:rowOff>103717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7450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170074</xdr:rowOff>
    </xdr:from>
    <xdr:to>
      <xdr:col>81</xdr:col>
      <xdr:colOff>95250</xdr:colOff>
      <xdr:row>64</xdr:row>
      <xdr:rowOff>100224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9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142151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94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46884</xdr:rowOff>
    </xdr:from>
    <xdr:to>
      <xdr:col>77</xdr:col>
      <xdr:colOff>95250</xdr:colOff>
      <xdr:row>64</xdr:row>
      <xdr:rowOff>148484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133261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06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50906</xdr:rowOff>
    </xdr:from>
    <xdr:to>
      <xdr:col>73</xdr:col>
      <xdr:colOff>44450</xdr:colOff>
      <xdr:row>64</xdr:row>
      <xdr:rowOff>152506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137283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52917</xdr:rowOff>
    </xdr:from>
    <xdr:to>
      <xdr:col>68</xdr:col>
      <xdr:colOff>203200</xdr:colOff>
      <xdr:row>64</xdr:row>
      <xdr:rowOff>154517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139294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50906</xdr:rowOff>
    </xdr:from>
    <xdr:to>
      <xdr:col>64</xdr:col>
      <xdr:colOff>152400</xdr:colOff>
      <xdr:row>64</xdr:row>
      <xdr:rowOff>152506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137283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北大阪急行線延伸整備にかかる市債の繰上償還により、実質公債費比率は前年度から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ポイント改善した。元利償還金については、国の緊急経済対策を活用した市債の据置期間終了に伴う償還が本格化した平成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年度から増加に転じている。また、新駅周辺のまちづくり拠点施設整備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元利金償還も増加していくため、今後一定期間は実質公債費比率の上昇が見込まれる。特定財源の確保や基金の活用により、可能な限り市債発行抑制を図り、引き続き高いレベルでの財政規律の維持に努める。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57150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7092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91622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7437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11188</xdr:rowOff>
    </xdr:from>
    <xdr:to>
      <xdr:col>72</xdr:col>
      <xdr:colOff>203200</xdr:colOff>
      <xdr:row>39</xdr:row>
      <xdr:rowOff>91622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9773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125185</xdr:rowOff>
    </xdr:from>
    <xdr:to>
      <xdr:col>68</xdr:col>
      <xdr:colOff>152400</xdr:colOff>
      <xdr:row>39</xdr:row>
      <xdr:rowOff>11188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6402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131838</xdr:rowOff>
    </xdr:from>
    <xdr:to>
      <xdr:col>68</xdr:col>
      <xdr:colOff>203200</xdr:colOff>
      <xdr:row>39</xdr:row>
      <xdr:rowOff>61988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72165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1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74385</xdr:rowOff>
    </xdr:from>
    <xdr:to>
      <xdr:col>64</xdr:col>
      <xdr:colOff>152400</xdr:colOff>
      <xdr:row>39</xdr:row>
      <xdr:rowOff>4535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14713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将来負担比率は</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％で、北大阪急行線延伸整備にかかる市債の繰上償還により、前年度から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8.9</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ポイント改善した。令和</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類似団体内平均値を上回っており、これは主に、新駅周辺整備をはじめとしたビッグプロジェクトにより地方債残高が大幅に増加したことによるものである。今後は、資産と負債のバランスを見極めながら、繰上償還を積極的に実施し、財政規律を高いレベルで堅持す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50800</xdr:rowOff>
    </xdr:from>
    <xdr:to>
      <xdr:col>77</xdr:col>
      <xdr:colOff>44450</xdr:colOff>
      <xdr:row>14</xdr:row>
      <xdr:rowOff>142149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51100"/>
          <a:ext cx="8890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167096</xdr:rowOff>
    </xdr:from>
    <xdr:to>
      <xdr:col>72</xdr:col>
      <xdr:colOff>203200</xdr:colOff>
      <xdr:row>14</xdr:row>
      <xdr:rowOff>142149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395946"/>
          <a:ext cx="889000" cy="14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0</xdr:rowOff>
    </xdr:from>
    <xdr:to>
      <xdr:col>77</xdr:col>
      <xdr:colOff>95250</xdr:colOff>
      <xdr:row>14</xdr:row>
      <xdr:rowOff>101600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86377</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48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91349</xdr:rowOff>
    </xdr:from>
    <xdr:to>
      <xdr:col>73</xdr:col>
      <xdr:colOff>44450</xdr:colOff>
      <xdr:row>15</xdr:row>
      <xdr:rowOff>21499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6276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57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116296</xdr:rowOff>
    </xdr:from>
    <xdr:to>
      <xdr:col>68</xdr:col>
      <xdr:colOff>203200</xdr:colOff>
      <xdr:row>14</xdr:row>
      <xdr:rowOff>46446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31223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年度の給与構造改革の実施など、総人件費の抑制に取り組んだ結果、令和元年度から</a:t>
          </a:r>
          <a:r>
            <a:rPr kumimoji="1"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ポイント改善した。しかし、類似団体に比べて</a:t>
          </a:r>
          <a:r>
            <a:rPr kumimoji="1"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構成</a:t>
          </a:r>
          <a:r>
            <a:rPr kumimoji="1"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する一部事務組合等が少なく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直営で事業を実施していることや、図書館等の公共施設を多く設置し、職員数が多いことが主な要因となり、人件費は類似団体内平均値と比べて依然高い水準にある。引き続き、職員数の適正化及び人件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73660</xdr:rowOff>
    </xdr:from>
    <xdr:to>
      <xdr:col>24</xdr:col>
      <xdr:colOff>25400</xdr:colOff>
      <xdr:row>39</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161290</xdr:rowOff>
    </xdr:from>
    <xdr:to>
      <xdr:col>24</xdr:col>
      <xdr:colOff>114300</xdr:colOff>
      <xdr:row>39</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73660</xdr:rowOff>
    </xdr:from>
    <xdr:to>
      <xdr:col>24</xdr:col>
      <xdr:colOff>114300</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39</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344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153670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4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85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58420</xdr:rowOff>
    </xdr:from>
    <xdr:to>
      <xdr:col>11</xdr:col>
      <xdr:colOff>9525</xdr:colOff>
      <xdr:row>40</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916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34290</xdr:rowOff>
    </xdr:from>
    <xdr:to>
      <xdr:col>11</xdr:col>
      <xdr:colOff>60325</xdr:colOff>
      <xdr:row>37</xdr:row>
      <xdr:rowOff>135890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146067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102870</xdr:rowOff>
    </xdr:from>
    <xdr:to>
      <xdr:col>20</xdr:col>
      <xdr:colOff>38100</xdr:colOff>
      <xdr:row>40</xdr:row>
      <xdr:rowOff>33020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17797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7620</xdr:rowOff>
    </xdr:from>
    <xdr:to>
      <xdr:col>6</xdr:col>
      <xdr:colOff>171450</xdr:colOff>
      <xdr:row>40</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物件費が依然として類似団体内平均値を上回っているのは、消防やごみ処理を単独実施していることが主な要因であり、また、平成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また学校給食やごみ収集、公共施設の管理運営などの多くを外部委託していることも理由となっている。今後も委託化による物件費の増加は続く見込みである。引き続き、様々な分野で近隣団体との広域連携を図るなどし、コスト削減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42636</xdr:rowOff>
    </xdr:from>
    <xdr:to>
      <xdr:col>82</xdr:col>
      <xdr:colOff>107950</xdr:colOff>
      <xdr:row>19</xdr:row>
      <xdr:rowOff>53522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3001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19</xdr:row>
      <xdr:rowOff>42636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239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23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20</xdr:row>
      <xdr:rowOff>1814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57348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163286</xdr:rowOff>
    </xdr:from>
    <xdr:to>
      <xdr:col>78</xdr:col>
      <xdr:colOff>120650</xdr:colOff>
      <xdr:row>19</xdr:row>
      <xdr:rowOff>93436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4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78213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35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87086</xdr:rowOff>
    </xdr:from>
    <xdr:to>
      <xdr:col>74</xdr:col>
      <xdr:colOff>31750</xdr:colOff>
      <xdr:row>19</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2013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122464</xdr:rowOff>
    </xdr:from>
    <xdr:to>
      <xdr:col>65</xdr:col>
      <xdr:colOff>53975</xdr:colOff>
      <xdr:row>20</xdr:row>
      <xdr:rowOff>52614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37391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6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が類似団体内平均値を下回った。しかし、今後も教育・保育給付費の増加や、高齢化の進展に伴う社会保障関係費の増加が見込まれることから、資格審査等の適正化や各種手当への独自加算等の見直しを進めていくことで、財政を圧迫する上昇傾向に歯止めをかけるよう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149860</xdr:rowOff>
    </xdr:from>
    <xdr:to>
      <xdr:col>24</xdr:col>
      <xdr:colOff>25400</xdr:colOff>
      <xdr:row>57</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510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8890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5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xdr:rowOff>
    </xdr:from>
    <xdr:to>
      <xdr:col>15</xdr:col>
      <xdr:colOff>98425</xdr:colOff>
      <xdr:row>57</xdr:row>
      <xdr:rowOff>8890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73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12717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121920</xdr:rowOff>
    </xdr:from>
    <xdr:to>
      <xdr:col>11</xdr:col>
      <xdr:colOff>60325</xdr:colOff>
      <xdr:row>57</xdr:row>
      <xdr:rowOff>52070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繰出金については、令和元年度まで横ばいの状況であったが、介護や医療にかかる繰出は、高齢化の進展とともに増加する可能性が非常に高く、今後の動向を注視していく必要がある。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年度から環境クリーンセンターにおいて包括運営委託が始まったことにより、維持補修にかかる経費が物件費に振り替わったことで、比率が大きく改善した。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57</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901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4535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48078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7771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48078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74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168728</xdr:rowOff>
    </xdr:from>
    <xdr:to>
      <xdr:col>69</xdr:col>
      <xdr:colOff>142875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補助費等にかかる経常収支比率が類似団体内平均値を下回っているのは、構成する一部事務組合等が少なく、特にごみ処理を単独実施していることや、行財政改革の一環で、企業会計や外郭団体などへの補助金等の見直しを行ってきたことが主な要因である。今後、教育・保育施設の運営費補助などは増加する見込みではあるが、引き続き補助負担の必要性をしっかりと見極め、負担軽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152146</xdr:rowOff>
    </xdr:from>
    <xdr:to>
      <xdr:col>82</xdr:col>
      <xdr:colOff>107950</xdr:colOff>
      <xdr:row>33</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8099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88138</xdr:rowOff>
    </xdr:from>
    <xdr:to>
      <xdr:col>78</xdr:col>
      <xdr:colOff>69850</xdr:colOff>
      <xdr:row>33</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7459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88138</xdr:rowOff>
    </xdr:from>
    <xdr:to>
      <xdr:col>73</xdr:col>
      <xdr:colOff>180975</xdr:colOff>
      <xdr:row>33</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7459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78994</xdr:rowOff>
    </xdr:from>
    <xdr:to>
      <xdr:col>69</xdr:col>
      <xdr:colOff>92075</xdr:colOff>
      <xdr:row>33</xdr:row>
      <xdr:rowOff>106426</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368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110490</xdr:rowOff>
    </xdr:from>
    <xdr:to>
      <xdr:col>82</xdr:col>
      <xdr:colOff>158750</xdr:colOff>
      <xdr:row>34</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37338</xdr:rowOff>
    </xdr:from>
    <xdr:to>
      <xdr:col>74</xdr:col>
      <xdr:colOff>31750</xdr:colOff>
      <xdr:row>33</xdr:row>
      <xdr:rowOff>138938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149115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55626</xdr:rowOff>
    </xdr:from>
    <xdr:to>
      <xdr:col>69</xdr:col>
      <xdr:colOff>142875</xdr:colOff>
      <xdr:row>33</xdr:row>
      <xdr:rowOff>157226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167403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28194</xdr:rowOff>
    </xdr:from>
    <xdr:to>
      <xdr:col>65</xdr:col>
      <xdr:colOff>53975</xdr:colOff>
      <xdr:row>33</xdr:row>
      <xdr:rowOff>129794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139971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北大阪急行線延伸にかかる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繰上償還額が昨年度より減少したこと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に伴い、公債費</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しており、公債費にかかる経常収支比率は前年度から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した。今後、新駅周辺整備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にかかる元利償還が増加するため、比率は一定期間上昇が続く見込みである。基金を活用し、市債発行抑制を図るなどの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手立てを講じ、公債費負担を軽減し、過度に市債に依存しない財政運営に努める。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85090</xdr:rowOff>
    </xdr:from>
    <xdr:to>
      <xdr:col>24</xdr:col>
      <xdr:colOff>25400</xdr:colOff>
      <xdr:row>75</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43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28676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8890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285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165100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2837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34290</xdr:rowOff>
    </xdr:from>
    <xdr:to>
      <xdr:col>24</xdr:col>
      <xdr:colOff>76200</xdr:colOff>
      <xdr:row>75</xdr:row>
      <xdr:rowOff>135890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50817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129540</xdr:rowOff>
    </xdr:from>
    <xdr:to>
      <xdr:col>15</xdr:col>
      <xdr:colOff>149225</xdr:colOff>
      <xdr:row>75</xdr:row>
      <xdr:rowOff>59690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69867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114300</xdr:rowOff>
    </xdr:from>
    <xdr:to>
      <xdr:col>11</xdr:col>
      <xdr:colOff>60325</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補助費等については、類似団体内平均値を下回ったが、図書館等の公共施設が多いことや構成する一部事務組合が少なく、平成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から開始した環境クリーンセンターの包括運営委託やごみ処理の単独実施により、人件費及び物件費が嵩み、公債費以外の経常収支比率が類似団体内平均値を上回った。今後も、これまで行ってきた行財政改革を引き継ぎながら、さらなる効率化を図るとともに、近隣団体との新たな広域連携に着手するなど、徹底的なコスト削減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3477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78</xdr:row>
      <xdr:rowOff>35561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79</xdr:row>
      <xdr:rowOff>16511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08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16511</xdr:rowOff>
    </xdr:from>
    <xdr:to>
      <xdr:col>69</xdr:col>
      <xdr:colOff>92075</xdr:colOff>
      <xdr:row>79</xdr:row>
      <xdr:rowOff>77470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561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67327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137161</xdr:rowOff>
    </xdr:from>
    <xdr:to>
      <xdr:col>69</xdr:col>
      <xdr:colOff>142875</xdr:colOff>
      <xdr:row>79</xdr:row>
      <xdr:rowOff>67311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52088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104491</xdr:rowOff>
    </xdr:from>
    <xdr:to>
      <xdr:col>29</xdr:col>
      <xdr:colOff>127000</xdr:colOff>
      <xdr:row>15</xdr:row>
      <xdr:rowOff>121750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723866"/>
          <a:ext cx="647700" cy="17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104491</xdr:rowOff>
    </xdr:from>
    <xdr:to>
      <xdr:col>26</xdr:col>
      <xdr:colOff>50800</xdr:colOff>
      <xdr:row>15</xdr:row>
      <xdr:rowOff>132334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3866"/>
          <a:ext cx="698500" cy="27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118481</xdr:rowOff>
    </xdr:from>
    <xdr:to>
      <xdr:col>22</xdr:col>
      <xdr:colOff>114300</xdr:colOff>
      <xdr:row>15</xdr:row>
      <xdr:rowOff>132334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737856"/>
          <a:ext cx="698500" cy="13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118481</xdr:rowOff>
    </xdr:from>
    <xdr:to>
      <xdr:col>18</xdr:col>
      <xdr:colOff>177800</xdr:colOff>
      <xdr:row>15</xdr:row>
      <xdr:rowOff>136975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737856"/>
          <a:ext cx="698500" cy="18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70950</xdr:rowOff>
    </xdr:from>
    <xdr:to>
      <xdr:col>29</xdr:col>
      <xdr:colOff>177800</xdr:colOff>
      <xdr:row>16</xdr:row>
      <xdr:rowOff>1100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90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87477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3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53691</xdr:rowOff>
    </xdr:from>
    <xdr:to>
      <xdr:col>26</xdr:col>
      <xdr:colOff>101600</xdr:colOff>
      <xdr:row>15</xdr:row>
      <xdr:rowOff>155291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3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165468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81534</xdr:rowOff>
    </xdr:from>
    <xdr:to>
      <xdr:col>22</xdr:col>
      <xdr:colOff>165100</xdr:colOff>
      <xdr:row>16</xdr:row>
      <xdr:rowOff>11684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00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21861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69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67681</xdr:rowOff>
    </xdr:from>
    <xdr:to>
      <xdr:col>19</xdr:col>
      <xdr:colOff>38100</xdr:colOff>
      <xdr:row>15</xdr:row>
      <xdr:rowOff>169281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87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5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86175</xdr:rowOff>
    </xdr:from>
    <xdr:to>
      <xdr:col>15</xdr:col>
      <xdr:colOff>101600</xdr:colOff>
      <xdr:row>16</xdr:row>
      <xdr:rowOff>16325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05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26502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97054</xdr:rowOff>
    </xdr:from>
    <xdr:to>
      <xdr:col>29</xdr:col>
      <xdr:colOff>127000</xdr:colOff>
      <xdr:row>36</xdr:row>
      <xdr:rowOff>101130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50304"/>
          <a:ext cx="647700" cy="4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336359</xdr:rowOff>
    </xdr:from>
    <xdr:to>
      <xdr:col>26</xdr:col>
      <xdr:colOff>50800</xdr:colOff>
      <xdr:row>36</xdr:row>
      <xdr:rowOff>101130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46709"/>
          <a:ext cx="698500" cy="107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336359</xdr:rowOff>
    </xdr:from>
    <xdr:to>
      <xdr:col>22</xdr:col>
      <xdr:colOff>114300</xdr:colOff>
      <xdr:row>36</xdr:row>
      <xdr:rowOff>43332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46709"/>
          <a:ext cx="698500" cy="4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36170</xdr:rowOff>
    </xdr:from>
    <xdr:to>
      <xdr:col>18</xdr:col>
      <xdr:colOff>177800</xdr:colOff>
      <xdr:row>36</xdr:row>
      <xdr:rowOff>43332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89420"/>
          <a:ext cx="698500" cy="7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46254</xdr:rowOff>
    </xdr:from>
    <xdr:to>
      <xdr:col>29</xdr:col>
      <xdr:colOff>177800</xdr:colOff>
      <xdr:row>36</xdr:row>
      <xdr:rowOff>147854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9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18331</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97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50330</xdr:rowOff>
    </xdr:from>
    <xdr:to>
      <xdr:col>26</xdr:col>
      <xdr:colOff>101600</xdr:colOff>
      <xdr:row>36</xdr:row>
      <xdr:rowOff>151930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3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136707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0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285559</xdr:rowOff>
    </xdr:from>
    <xdr:to>
      <xdr:col>22</xdr:col>
      <xdr:colOff>165100</xdr:colOff>
      <xdr:row>36</xdr:row>
      <xdr:rowOff>44259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9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29036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8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335432</xdr:rowOff>
    </xdr:from>
    <xdr:to>
      <xdr:col>19</xdr:col>
      <xdr:colOff>38100</xdr:colOff>
      <xdr:row>36</xdr:row>
      <xdr:rowOff>94132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78909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328270</xdr:rowOff>
    </xdr:from>
    <xdr:to>
      <xdr:col>15</xdr:col>
      <xdr:colOff>101600</xdr:colOff>
      <xdr:row>36</xdr:row>
      <xdr:rowOff>86970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38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71747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2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32555</xdr:rowOff>
    </xdr:from>
    <xdr:to>
      <xdr:col>24</xdr:col>
      <xdr:colOff>63500</xdr:colOff>
      <xdr:row>34</xdr:row>
      <xdr:rowOff>129230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61855"/>
          <a:ext cx="838200" cy="9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32555</xdr:rowOff>
    </xdr:from>
    <xdr:to>
      <xdr:col>19</xdr:col>
      <xdr:colOff>177800</xdr:colOff>
      <xdr:row>34</xdr:row>
      <xdr:rowOff>78321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1855"/>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52924</xdr:rowOff>
    </xdr:from>
    <xdr:to>
      <xdr:col>15</xdr:col>
      <xdr:colOff>50800</xdr:colOff>
      <xdr:row>34</xdr:row>
      <xdr:rowOff>78321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82224"/>
          <a:ext cx="889000" cy="2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52924</xdr:rowOff>
    </xdr:from>
    <xdr:to>
      <xdr:col>10</xdr:col>
      <xdr:colOff>114300</xdr:colOff>
      <xdr:row>34</xdr:row>
      <xdr:rowOff>164938</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82224"/>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78430</xdr:rowOff>
    </xdr:from>
    <xdr:to>
      <xdr:col>24</xdr:col>
      <xdr:colOff>114300</xdr:colOff>
      <xdr:row>35</xdr:row>
      <xdr:rowOff>8580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0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101307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5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153205</xdr:rowOff>
    </xdr:from>
    <xdr:to>
      <xdr:col>20</xdr:col>
      <xdr:colOff>38100</xdr:colOff>
      <xdr:row>34</xdr:row>
      <xdr:rowOff>83355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99882</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27521</xdr:rowOff>
    </xdr:from>
    <xdr:to>
      <xdr:col>15</xdr:col>
      <xdr:colOff>101600</xdr:colOff>
      <xdr:row>34</xdr:row>
      <xdr:rowOff>129121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5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145648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63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2124</xdr:rowOff>
    </xdr:from>
    <xdr:to>
      <xdr:col>10</xdr:col>
      <xdr:colOff>165100</xdr:colOff>
      <xdr:row>34</xdr:row>
      <xdr:rowOff>103724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120251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0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114138</xdr:rowOff>
    </xdr:from>
    <xdr:to>
      <xdr:col>6</xdr:col>
      <xdr:colOff>38100</xdr:colOff>
      <xdr:row>35</xdr:row>
      <xdr:rowOff>44288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60815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1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34707</xdr:rowOff>
    </xdr:from>
    <xdr:to>
      <xdr:col>24</xdr:col>
      <xdr:colOff>63500</xdr:colOff>
      <xdr:row>56</xdr:row>
      <xdr:rowOff>40080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35907"/>
          <a:ext cx="8382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34707</xdr:rowOff>
    </xdr:from>
    <xdr:to>
      <xdr:col>19</xdr:col>
      <xdr:colOff>177800</xdr:colOff>
      <xdr:row>56</xdr:row>
      <xdr:rowOff>145970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35907"/>
          <a:ext cx="889000" cy="1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145970</xdr:rowOff>
    </xdr:from>
    <xdr:to>
      <xdr:col>15</xdr:col>
      <xdr:colOff>50800</xdr:colOff>
      <xdr:row>57</xdr:row>
      <xdr:rowOff>63756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7170"/>
          <a:ext cx="889000" cy="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63756</xdr:rowOff>
    </xdr:from>
    <xdr:to>
      <xdr:col>10</xdr:col>
      <xdr:colOff>114300</xdr:colOff>
      <xdr:row>57</xdr:row>
      <xdr:rowOff>97262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406"/>
          <a:ext cx="889000" cy="3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44271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160730</xdr:rowOff>
    </xdr:from>
    <xdr:to>
      <xdr:col>24</xdr:col>
      <xdr:colOff>114300</xdr:colOff>
      <xdr:row>56</xdr:row>
      <xdr:rowOff>90880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12157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155357</xdr:rowOff>
    </xdr:from>
    <xdr:to>
      <xdr:col>20</xdr:col>
      <xdr:colOff>38100</xdr:colOff>
      <xdr:row>56</xdr:row>
      <xdr:rowOff>85507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102034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95170</xdr:rowOff>
    </xdr:from>
    <xdr:to>
      <xdr:col>15</xdr:col>
      <xdr:colOff>101600</xdr:colOff>
      <xdr:row>57</xdr:row>
      <xdr:rowOff>25320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41847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12956</xdr:rowOff>
    </xdr:from>
    <xdr:to>
      <xdr:col>10</xdr:col>
      <xdr:colOff>165100</xdr:colOff>
      <xdr:row>57</xdr:row>
      <xdr:rowOff>114556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131083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6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46462</xdr:rowOff>
    </xdr:from>
    <xdr:to>
      <xdr:col>6</xdr:col>
      <xdr:colOff>38100</xdr:colOff>
      <xdr:row>57</xdr:row>
      <xdr:rowOff>148062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1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164589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9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56262</xdr:rowOff>
    </xdr:from>
    <xdr:to>
      <xdr:col>24</xdr:col>
      <xdr:colOff>63500</xdr:colOff>
      <xdr:row>77</xdr:row>
      <xdr:rowOff>65576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7912"/>
          <a:ext cx="838200" cy="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58089</xdr:rowOff>
    </xdr:from>
    <xdr:to>
      <xdr:col>19</xdr:col>
      <xdr:colOff>177800</xdr:colOff>
      <xdr:row>77</xdr:row>
      <xdr:rowOff>65576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9739"/>
          <a:ext cx="889000" cy="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58089</xdr:rowOff>
    </xdr:from>
    <xdr:to>
      <xdr:col>15</xdr:col>
      <xdr:colOff>50800</xdr:colOff>
      <xdr:row>77</xdr:row>
      <xdr:rowOff>67290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9739"/>
          <a:ext cx="8890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67290</xdr:rowOff>
    </xdr:from>
    <xdr:to>
      <xdr:col>10</xdr:col>
      <xdr:colOff>114300</xdr:colOff>
      <xdr:row>77</xdr:row>
      <xdr:rowOff>137643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68940"/>
          <a:ext cx="889000" cy="7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5462</xdr:rowOff>
    </xdr:from>
    <xdr:to>
      <xdr:col>24</xdr:col>
      <xdr:colOff>114300</xdr:colOff>
      <xdr:row>77</xdr:row>
      <xdr:rowOff>107062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91839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14776</xdr:rowOff>
    </xdr:from>
    <xdr:to>
      <xdr:col>20</xdr:col>
      <xdr:colOff>38100</xdr:colOff>
      <xdr:row>77</xdr:row>
      <xdr:rowOff>116376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107503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0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7289</xdr:rowOff>
    </xdr:from>
    <xdr:to>
      <xdr:col>15</xdr:col>
      <xdr:colOff>101600</xdr:colOff>
      <xdr:row>77</xdr:row>
      <xdr:rowOff>108889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100016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0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16490</xdr:rowOff>
    </xdr:from>
    <xdr:to>
      <xdr:col>10</xdr:col>
      <xdr:colOff>165100</xdr:colOff>
      <xdr:row>77</xdr:row>
      <xdr:rowOff>118090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109217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86843</xdr:rowOff>
    </xdr:from>
    <xdr:to>
      <xdr:col>6</xdr:col>
      <xdr:colOff>38100</xdr:colOff>
      <xdr:row>78</xdr:row>
      <xdr:rowOff>16993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81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7074</xdr:rowOff>
    </xdr:from>
    <xdr:to>
      <xdr:col>24</xdr:col>
      <xdr:colOff>63500</xdr:colOff>
      <xdr:row>96</xdr:row>
      <xdr:rowOff>64064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66274"/>
          <a:ext cx="838200" cy="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131660</xdr:rowOff>
    </xdr:from>
    <xdr:to>
      <xdr:col>19</xdr:col>
      <xdr:colOff>177800</xdr:colOff>
      <xdr:row>96</xdr:row>
      <xdr:rowOff>64064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419410"/>
          <a:ext cx="889000" cy="10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131660</xdr:rowOff>
    </xdr:from>
    <xdr:to>
      <xdr:col>15</xdr:col>
      <xdr:colOff>50800</xdr:colOff>
      <xdr:row>96</xdr:row>
      <xdr:rowOff>152936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419410"/>
          <a:ext cx="889000" cy="19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152936</xdr:rowOff>
    </xdr:from>
    <xdr:to>
      <xdr:col>10</xdr:col>
      <xdr:colOff>114300</xdr:colOff>
      <xdr:row>97</xdr:row>
      <xdr:rowOff>8911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12136"/>
          <a:ext cx="889000" cy="2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20048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127724</xdr:rowOff>
    </xdr:from>
    <xdr:to>
      <xdr:col>24</xdr:col>
      <xdr:colOff>114300</xdr:colOff>
      <xdr:row>96</xdr:row>
      <xdr:rowOff>57874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1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106151</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39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13264</xdr:rowOff>
    </xdr:from>
    <xdr:to>
      <xdr:col>20</xdr:col>
      <xdr:colOff>38100</xdr:colOff>
      <xdr:row>96</xdr:row>
      <xdr:rowOff>114864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47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105991</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5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80860</xdr:rowOff>
    </xdr:from>
    <xdr:to>
      <xdr:col>15</xdr:col>
      <xdr:colOff>101600</xdr:colOff>
      <xdr:row>96</xdr:row>
      <xdr:rowOff>11010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3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2137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46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102136</xdr:rowOff>
    </xdr:from>
    <xdr:to>
      <xdr:col>10</xdr:col>
      <xdr:colOff>165100</xdr:colOff>
      <xdr:row>97</xdr:row>
      <xdr:rowOff>32286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23413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665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129561</xdr:rowOff>
    </xdr:from>
    <xdr:to>
      <xdr:col>6</xdr:col>
      <xdr:colOff>38100</xdr:colOff>
      <xdr:row>97</xdr:row>
      <xdr:rowOff>59711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68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146928</xdr:rowOff>
    </xdr:from>
    <xdr:to>
      <xdr:col>55</xdr:col>
      <xdr:colOff>0</xdr:colOff>
      <xdr:row>37</xdr:row>
      <xdr:rowOff>158031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90578"/>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146928</xdr:rowOff>
    </xdr:from>
    <xdr:to>
      <xdr:col>50</xdr:col>
      <xdr:colOff>114300</xdr:colOff>
      <xdr:row>38</xdr:row>
      <xdr:rowOff>29743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0578"/>
          <a:ext cx="889000" cy="5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143510</xdr:rowOff>
    </xdr:from>
    <xdr:to>
      <xdr:col>45</xdr:col>
      <xdr:colOff>177800</xdr:colOff>
      <xdr:row>38</xdr:row>
      <xdr:rowOff>29743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287010"/>
          <a:ext cx="889000" cy="125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143510</xdr:rowOff>
    </xdr:from>
    <xdr:to>
      <xdr:col>41</xdr:col>
      <xdr:colOff>50800</xdr:colOff>
      <xdr:row>38</xdr:row>
      <xdr:rowOff>71294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287010"/>
          <a:ext cx="889000" cy="129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107231</xdr:rowOff>
    </xdr:from>
    <xdr:to>
      <xdr:col>55</xdr:col>
      <xdr:colOff>50800</xdr:colOff>
      <xdr:row>38</xdr:row>
      <xdr:rowOff>37381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22158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6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96128</xdr:rowOff>
    </xdr:from>
    <xdr:to>
      <xdr:col>50</xdr:col>
      <xdr:colOff>165100</xdr:colOff>
      <xdr:row>38</xdr:row>
      <xdr:rowOff>26278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17405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150394</xdr:rowOff>
    </xdr:from>
    <xdr:to>
      <xdr:col>46</xdr:col>
      <xdr:colOff>38100</xdr:colOff>
      <xdr:row>38</xdr:row>
      <xdr:rowOff>80544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71670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92710</xdr:rowOff>
    </xdr:from>
    <xdr:to>
      <xdr:col>41</xdr:col>
      <xdr:colOff>101600</xdr:colOff>
      <xdr:row>31</xdr:row>
      <xdr:rowOff>22860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13987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2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20494</xdr:rowOff>
    </xdr:from>
    <xdr:to>
      <xdr:col>36</xdr:col>
      <xdr:colOff>165100</xdr:colOff>
      <xdr:row>38</xdr:row>
      <xdr:rowOff>122094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53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113221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62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98110</xdr:rowOff>
    </xdr:from>
    <xdr:to>
      <xdr:col>54</xdr:col>
      <xdr:colOff>189865</xdr:colOff>
      <xdr:row>58</xdr:row>
      <xdr:rowOff>111682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9184960"/>
          <a:ext cx="1270" cy="87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115509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111682</xdr:rowOff>
    </xdr:from>
    <xdr:to>
      <xdr:col>55</xdr:col>
      <xdr:colOff>88900</xdr:colOff>
      <xdr:row>58</xdr:row>
      <xdr:rowOff>111682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44787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96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98110</xdr:rowOff>
    </xdr:from>
    <xdr:to>
      <xdr:col>55</xdr:col>
      <xdr:colOff>88900</xdr:colOff>
      <xdr:row>53</xdr:row>
      <xdr:rowOff>98110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18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98110</xdr:rowOff>
    </xdr:from>
    <xdr:to>
      <xdr:col>55</xdr:col>
      <xdr:colOff>0</xdr:colOff>
      <xdr:row>54</xdr:row>
      <xdr:rowOff>1039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184960"/>
          <a:ext cx="838200" cy="7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146690</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47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168263</xdr:rowOff>
    </xdr:from>
    <xdr:to>
      <xdr:col>55</xdr:col>
      <xdr:colOff>50800</xdr:colOff>
      <xdr:row>57</xdr:row>
      <xdr:rowOff>98413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6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39474</xdr:rowOff>
    </xdr:from>
    <xdr:to>
      <xdr:col>50</xdr:col>
      <xdr:colOff>114300</xdr:colOff>
      <xdr:row>54</xdr:row>
      <xdr:rowOff>1039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8783424"/>
          <a:ext cx="889000" cy="47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17112</xdr:rowOff>
    </xdr:from>
    <xdr:to>
      <xdr:col>50</xdr:col>
      <xdr:colOff>165100</xdr:colOff>
      <xdr:row>57</xdr:row>
      <xdr:rowOff>118712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109839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39474</xdr:rowOff>
    </xdr:from>
    <xdr:to>
      <xdr:col>45</xdr:col>
      <xdr:colOff>177800</xdr:colOff>
      <xdr:row>51</xdr:row>
      <xdr:rowOff>103253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8783424"/>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1613</xdr:rowOff>
    </xdr:from>
    <xdr:to>
      <xdr:col>46</xdr:col>
      <xdr:colOff>38100</xdr:colOff>
      <xdr:row>57</xdr:row>
      <xdr:rowOff>103213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94340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103253</xdr:rowOff>
    </xdr:from>
    <xdr:to>
      <xdr:col>41</xdr:col>
      <xdr:colOff>50800</xdr:colOff>
      <xdr:row>52</xdr:row>
      <xdr:rowOff>139845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8847203"/>
          <a:ext cx="889000" cy="20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xdr:rowOff>
    </xdr:from>
    <xdr:to>
      <xdr:col>41</xdr:col>
      <xdr:colOff>101600</xdr:colOff>
      <xdr:row>57</xdr:row>
      <xdr:rowOff>101643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92770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8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10140</xdr:rowOff>
    </xdr:from>
    <xdr:to>
      <xdr:col>36</xdr:col>
      <xdr:colOff>165100</xdr:colOff>
      <xdr:row>57</xdr:row>
      <xdr:rowOff>111740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102867</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7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47310</xdr:rowOff>
    </xdr:from>
    <xdr:to>
      <xdr:col>55</xdr:col>
      <xdr:colOff>50800</xdr:colOff>
      <xdr:row>53</xdr:row>
      <xdr:rowOff>148910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13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337</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8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121689</xdr:rowOff>
    </xdr:from>
    <xdr:to>
      <xdr:col>50</xdr:col>
      <xdr:colOff>165100</xdr:colOff>
      <xdr:row>54</xdr:row>
      <xdr:rowOff>51839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20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68366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98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160124</xdr:rowOff>
    </xdr:from>
    <xdr:to>
      <xdr:col>46</xdr:col>
      <xdr:colOff>38100</xdr:colOff>
      <xdr:row>51</xdr:row>
      <xdr:rowOff>90274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87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106801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50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52453</xdr:rowOff>
    </xdr:from>
    <xdr:to>
      <xdr:col>41</xdr:col>
      <xdr:colOff>101600</xdr:colOff>
      <xdr:row>51</xdr:row>
      <xdr:rowOff>154053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879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170580</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57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89045</xdr:rowOff>
    </xdr:from>
    <xdr:to>
      <xdr:col>36</xdr:col>
      <xdr:colOff>165100</xdr:colOff>
      <xdr:row>53</xdr:row>
      <xdr:rowOff>19195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0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35722</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672795" y="8779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166395</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853695"/>
          <a:ext cx="1270" cy="73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113072</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62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166395</xdr:rowOff>
    </xdr:from>
    <xdr:to>
      <xdr:col>55</xdr:col>
      <xdr:colOff>88900</xdr:colOff>
      <xdr:row>74</xdr:row>
      <xdr:rowOff>166395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85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49085</xdr:rowOff>
    </xdr:from>
    <xdr:to>
      <xdr:col>55</xdr:col>
      <xdr:colOff>0</xdr:colOff>
      <xdr:row>75</xdr:row>
      <xdr:rowOff>157987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2907835"/>
          <a:ext cx="838200" cy="10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385</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21958</xdr:rowOff>
    </xdr:from>
    <xdr:to>
      <xdr:col>55</xdr:col>
      <xdr:colOff>50800</xdr:colOff>
      <xdr:row>78</xdr:row>
      <xdr:rowOff>123558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135420</xdr:rowOff>
    </xdr:from>
    <xdr:to>
      <xdr:col>50</xdr:col>
      <xdr:colOff>114300</xdr:colOff>
      <xdr:row>75</xdr:row>
      <xdr:rowOff>49085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136920"/>
          <a:ext cx="889000" cy="7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20269</xdr:rowOff>
    </xdr:from>
    <xdr:to>
      <xdr:col>50</xdr:col>
      <xdr:colOff>165100</xdr:colOff>
      <xdr:row>78</xdr:row>
      <xdr:rowOff>121869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112996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48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152374</xdr:rowOff>
    </xdr:from>
    <xdr:to>
      <xdr:col>45</xdr:col>
      <xdr:colOff>177800</xdr:colOff>
      <xdr:row>70</xdr:row>
      <xdr:rowOff>135420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1982424"/>
          <a:ext cx="889000" cy="15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28677</xdr:rowOff>
    </xdr:from>
    <xdr:to>
      <xdr:col>46</xdr:col>
      <xdr:colOff>38100</xdr:colOff>
      <xdr:row>78</xdr:row>
      <xdr:rowOff>130277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121404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9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152374</xdr:rowOff>
    </xdr:from>
    <xdr:to>
      <xdr:col>41</xdr:col>
      <xdr:colOff>50800</xdr:colOff>
      <xdr:row>73</xdr:row>
      <xdr:rowOff>111163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1982424"/>
          <a:ext cx="889000" cy="6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160223</xdr:rowOff>
    </xdr:from>
    <xdr:to>
      <xdr:col>41</xdr:col>
      <xdr:colOff>101600</xdr:colOff>
      <xdr:row>78</xdr:row>
      <xdr:rowOff>90373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13881</xdr:rowOff>
    </xdr:from>
    <xdr:to>
      <xdr:col>36</xdr:col>
      <xdr:colOff>165100</xdr:colOff>
      <xdr:row>78</xdr:row>
      <xdr:rowOff>115481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106608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107188</xdr:rowOff>
    </xdr:from>
    <xdr:to>
      <xdr:col>55</xdr:col>
      <xdr:colOff>50800</xdr:colOff>
      <xdr:row>76</xdr:row>
      <xdr:rowOff>37337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29659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130065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169735</xdr:rowOff>
    </xdr:from>
    <xdr:to>
      <xdr:col>50</xdr:col>
      <xdr:colOff>165100</xdr:colOff>
      <xdr:row>75</xdr:row>
      <xdr:rowOff>99885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28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116412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6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84620</xdr:rowOff>
    </xdr:from>
    <xdr:to>
      <xdr:col>46</xdr:col>
      <xdr:colOff>38100</xdr:colOff>
      <xdr:row>71</xdr:row>
      <xdr:rowOff>14770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0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31297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186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101574</xdr:rowOff>
    </xdr:from>
    <xdr:to>
      <xdr:col>41</xdr:col>
      <xdr:colOff>101600</xdr:colOff>
      <xdr:row>70</xdr:row>
      <xdr:rowOff>31724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193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48251</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61795" y="11706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60363</xdr:rowOff>
    </xdr:from>
    <xdr:to>
      <xdr:col>36</xdr:col>
      <xdr:colOff>165100</xdr:colOff>
      <xdr:row>73</xdr:row>
      <xdr:rowOff>161963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7040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35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17514</xdr:rowOff>
    </xdr:from>
    <xdr:to>
      <xdr:col>55</xdr:col>
      <xdr:colOff>0</xdr:colOff>
      <xdr:row>97</xdr:row>
      <xdr:rowOff>36601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476714"/>
          <a:ext cx="838200" cy="19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125585</xdr:rowOff>
    </xdr:from>
    <xdr:to>
      <xdr:col>50</xdr:col>
      <xdr:colOff>114300</xdr:colOff>
      <xdr:row>97</xdr:row>
      <xdr:rowOff>36601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413335"/>
          <a:ext cx="889000" cy="2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125585</xdr:rowOff>
    </xdr:from>
    <xdr:to>
      <xdr:col>45</xdr:col>
      <xdr:colOff>177800</xdr:colOff>
      <xdr:row>96</xdr:row>
      <xdr:rowOff>71749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413335"/>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71749</xdr:rowOff>
    </xdr:from>
    <xdr:to>
      <xdr:col>41</xdr:col>
      <xdr:colOff>50800</xdr:colOff>
      <xdr:row>96</xdr:row>
      <xdr:rowOff>126631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530949"/>
          <a:ext cx="889000" cy="5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138164</xdr:rowOff>
    </xdr:from>
    <xdr:to>
      <xdr:col>55</xdr:col>
      <xdr:colOff>50800</xdr:colOff>
      <xdr:row>96</xdr:row>
      <xdr:rowOff>68314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161041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157251</xdr:rowOff>
    </xdr:from>
    <xdr:to>
      <xdr:col>50</xdr:col>
      <xdr:colOff>165100</xdr:colOff>
      <xdr:row>97</xdr:row>
      <xdr:rowOff>87401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6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78528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0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74785</xdr:rowOff>
    </xdr:from>
    <xdr:to>
      <xdr:col>46</xdr:col>
      <xdr:colOff>38100</xdr:colOff>
      <xdr:row>96</xdr:row>
      <xdr:rowOff>4935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3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21462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1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20949</xdr:rowOff>
    </xdr:from>
    <xdr:to>
      <xdr:col>41</xdr:col>
      <xdr:colOff>101600</xdr:colOff>
      <xdr:row>96</xdr:row>
      <xdr:rowOff>122549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139076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2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75831</xdr:rowOff>
    </xdr:from>
    <xdr:to>
      <xdr:col>36</xdr:col>
      <xdr:colOff>165100</xdr:colOff>
      <xdr:row>97</xdr:row>
      <xdr:rowOff>5981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22508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81897</xdr:rowOff>
    </xdr:from>
    <xdr:to>
      <xdr:col>85</xdr:col>
      <xdr:colOff>127000</xdr:colOff>
      <xdr:row>39</xdr:row>
      <xdr:rowOff>91041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76844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89081</xdr:rowOff>
    </xdr:from>
    <xdr:to>
      <xdr:col>81</xdr:col>
      <xdr:colOff>50800</xdr:colOff>
      <xdr:row>39</xdr:row>
      <xdr:rowOff>91041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7563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37047</xdr:rowOff>
    </xdr:from>
    <xdr:to>
      <xdr:col>76</xdr:col>
      <xdr:colOff>114300</xdr:colOff>
      <xdr:row>39</xdr:row>
      <xdr:rowOff>89081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3597"/>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143619</xdr:rowOff>
    </xdr:from>
    <xdr:to>
      <xdr:col>71</xdr:col>
      <xdr:colOff>177800</xdr:colOff>
      <xdr:row>39</xdr:row>
      <xdr:rowOff>37047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8719"/>
          <a:ext cx="889000" cy="6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31097</xdr:rowOff>
    </xdr:from>
    <xdr:to>
      <xdr:col>85</xdr:col>
      <xdr:colOff>177800</xdr:colOff>
      <xdr:row>39</xdr:row>
      <xdr:rowOff>132697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71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117474</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32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40241</xdr:rowOff>
    </xdr:from>
    <xdr:to>
      <xdr:col>81</xdr:col>
      <xdr:colOff>101600</xdr:colOff>
      <xdr:row>39</xdr:row>
      <xdr:rowOff>141841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132968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24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38281</xdr:rowOff>
    </xdr:from>
    <xdr:to>
      <xdr:col>76</xdr:col>
      <xdr:colOff>165100</xdr:colOff>
      <xdr:row>39</xdr:row>
      <xdr:rowOff>139881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131008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817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157697</xdr:rowOff>
    </xdr:from>
    <xdr:to>
      <xdr:col>72</xdr:col>
      <xdr:colOff>38100</xdr:colOff>
      <xdr:row>39</xdr:row>
      <xdr:rowOff>87847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78974</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65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92819</xdr:rowOff>
    </xdr:from>
    <xdr:to>
      <xdr:col>67</xdr:col>
      <xdr:colOff>101600</xdr:colOff>
      <xdr:row>39</xdr:row>
      <xdr:rowOff>22969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14096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70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145720</xdr:rowOff>
    </xdr:from>
    <xdr:to>
      <xdr:col>85</xdr:col>
      <xdr:colOff>127000</xdr:colOff>
      <xdr:row>73</xdr:row>
      <xdr:rowOff>67177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490120"/>
          <a:ext cx="838200" cy="9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145720</xdr:rowOff>
    </xdr:from>
    <xdr:to>
      <xdr:col>81</xdr:col>
      <xdr:colOff>50800</xdr:colOff>
      <xdr:row>76</xdr:row>
      <xdr:rowOff>163418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490120"/>
          <a:ext cx="889000" cy="70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139395</xdr:rowOff>
    </xdr:from>
    <xdr:to>
      <xdr:col>76</xdr:col>
      <xdr:colOff>114300</xdr:colOff>
      <xdr:row>76</xdr:row>
      <xdr:rowOff>163418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169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139395</xdr:rowOff>
    </xdr:from>
    <xdr:to>
      <xdr:col>71</xdr:col>
      <xdr:colOff>177800</xdr:colOff>
      <xdr:row>77</xdr:row>
      <xdr:rowOff>23267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169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16377</xdr:rowOff>
    </xdr:from>
    <xdr:to>
      <xdr:col>85</xdr:col>
      <xdr:colOff>177800</xdr:colOff>
      <xdr:row>73</xdr:row>
      <xdr:rowOff>117977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53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39254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8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94920</xdr:rowOff>
    </xdr:from>
    <xdr:to>
      <xdr:col>81</xdr:col>
      <xdr:colOff>101600</xdr:colOff>
      <xdr:row>73</xdr:row>
      <xdr:rowOff>25070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3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41597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21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112618</xdr:rowOff>
    </xdr:from>
    <xdr:to>
      <xdr:col>76</xdr:col>
      <xdr:colOff>165100</xdr:colOff>
      <xdr:row>77</xdr:row>
      <xdr:rowOff>42768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33895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88595</xdr:rowOff>
    </xdr:from>
    <xdr:to>
      <xdr:col>72</xdr:col>
      <xdr:colOff>38100</xdr:colOff>
      <xdr:row>77</xdr:row>
      <xdr:rowOff>18745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1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1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143917</xdr:rowOff>
    </xdr:from>
    <xdr:to>
      <xdr:col>67</xdr:col>
      <xdr:colOff>101600</xdr:colOff>
      <xdr:row>77</xdr:row>
      <xdr:rowOff>74067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7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65194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6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159398</xdr:rowOff>
    </xdr:from>
    <xdr:to>
      <xdr:col>85</xdr:col>
      <xdr:colOff>127000</xdr:colOff>
      <xdr:row>98</xdr:row>
      <xdr:rowOff>124529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90048"/>
          <a:ext cx="838200" cy="13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147238</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77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19746</xdr:rowOff>
    </xdr:from>
    <xdr:to>
      <xdr:col>81</xdr:col>
      <xdr:colOff>50800</xdr:colOff>
      <xdr:row>98</xdr:row>
      <xdr:rowOff>124529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21846"/>
          <a:ext cx="889000" cy="10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166691</xdr:rowOff>
    </xdr:from>
    <xdr:to>
      <xdr:col>76</xdr:col>
      <xdr:colOff>114300</xdr:colOff>
      <xdr:row>98</xdr:row>
      <xdr:rowOff>19746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797341"/>
          <a:ext cx="8890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166691</xdr:rowOff>
    </xdr:from>
    <xdr:to>
      <xdr:col>71</xdr:col>
      <xdr:colOff>177800</xdr:colOff>
      <xdr:row>98</xdr:row>
      <xdr:rowOff>115781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97341"/>
          <a:ext cx="889000" cy="12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108598</xdr:rowOff>
    </xdr:from>
    <xdr:to>
      <xdr:col>85</xdr:col>
      <xdr:colOff>177800</xdr:colOff>
      <xdr:row>98</xdr:row>
      <xdr:rowOff>38748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9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73729</xdr:rowOff>
    </xdr:from>
    <xdr:to>
      <xdr:col>81</xdr:col>
      <xdr:colOff>101600</xdr:colOff>
      <xdr:row>99</xdr:row>
      <xdr:rowOff>3879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7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166456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6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140396</xdr:rowOff>
    </xdr:from>
    <xdr:to>
      <xdr:col>76</xdr:col>
      <xdr:colOff>165100</xdr:colOff>
      <xdr:row>98</xdr:row>
      <xdr:rowOff>70546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7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87073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4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115891</xdr:rowOff>
    </xdr:from>
    <xdr:to>
      <xdr:col>72</xdr:col>
      <xdr:colOff>38100</xdr:colOff>
      <xdr:row>98</xdr:row>
      <xdr:rowOff>46041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62568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52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64981</xdr:rowOff>
    </xdr:from>
    <xdr:to>
      <xdr:col>67</xdr:col>
      <xdr:colOff>101600</xdr:colOff>
      <xdr:row>98</xdr:row>
      <xdr:rowOff>166581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157708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5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81244</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67794"/>
          <a:ext cx="8890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30444</xdr:rowOff>
    </xdr:from>
    <xdr:to>
      <xdr:col>98</xdr:col>
      <xdr:colOff>38100</xdr:colOff>
      <xdr:row>39</xdr:row>
      <xdr:rowOff>132044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123171</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7017" y="6809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4921</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20471"/>
          <a:ext cx="838200" cy="3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9200"/>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42983</xdr:rowOff>
    </xdr:from>
    <xdr:to>
      <xdr:col>107</xdr:col>
      <xdr:colOff>50800</xdr:colOff>
      <xdr:row>59</xdr:row>
      <xdr:rowOff>43650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8533"/>
          <a:ext cx="889000" cy="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41249</xdr:rowOff>
    </xdr:from>
    <xdr:to>
      <xdr:col>102</xdr:col>
      <xdr:colOff>114300</xdr:colOff>
      <xdr:row>59</xdr:row>
      <xdr:rowOff>42983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6799"/>
          <a:ext cx="889000" cy="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125571</xdr:rowOff>
    </xdr:from>
    <xdr:to>
      <xdr:col>116</xdr:col>
      <xdr:colOff>114300</xdr:colOff>
      <xdr:row>59</xdr:row>
      <xdr:rowOff>55721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67079</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1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164300</xdr:rowOff>
    </xdr:from>
    <xdr:to>
      <xdr:col>107</xdr:col>
      <xdr:colOff>101600</xdr:colOff>
      <xdr:row>59</xdr:row>
      <xdr:rowOff>94450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85577</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201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163633</xdr:rowOff>
    </xdr:from>
    <xdr:to>
      <xdr:col>102</xdr:col>
      <xdr:colOff>165100</xdr:colOff>
      <xdr:row>59</xdr:row>
      <xdr:rowOff>93783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84910</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200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161899</xdr:rowOff>
    </xdr:from>
    <xdr:to>
      <xdr:col>98</xdr:col>
      <xdr:colOff>38100</xdr:colOff>
      <xdr:row>59</xdr:row>
      <xdr:rowOff>92049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83176</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9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91922</xdr:rowOff>
    </xdr:from>
    <xdr:to>
      <xdr:col>116</xdr:col>
      <xdr:colOff>63500</xdr:colOff>
      <xdr:row>76</xdr:row>
      <xdr:rowOff>19571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950672"/>
          <a:ext cx="838200" cy="9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19571</xdr:rowOff>
    </xdr:from>
    <xdr:to>
      <xdr:col>111</xdr:col>
      <xdr:colOff>177800</xdr:colOff>
      <xdr:row>76</xdr:row>
      <xdr:rowOff>52299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49771"/>
          <a:ext cx="8890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52299</xdr:rowOff>
    </xdr:from>
    <xdr:to>
      <xdr:col>107</xdr:col>
      <xdr:colOff>50800</xdr:colOff>
      <xdr:row>76</xdr:row>
      <xdr:rowOff>76225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82499"/>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76225</xdr:rowOff>
    </xdr:from>
    <xdr:to>
      <xdr:col>102</xdr:col>
      <xdr:colOff>114300</xdr:colOff>
      <xdr:row>76</xdr:row>
      <xdr:rowOff>88379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106425"/>
          <a:ext cx="889000" cy="1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96652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41122</xdr:rowOff>
    </xdr:from>
    <xdr:to>
      <xdr:col>116</xdr:col>
      <xdr:colOff>114300</xdr:colOff>
      <xdr:row>75</xdr:row>
      <xdr:rowOff>142722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19549</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140221</xdr:rowOff>
    </xdr:from>
    <xdr:to>
      <xdr:col>112</xdr:col>
      <xdr:colOff>38100</xdr:colOff>
      <xdr:row>76</xdr:row>
      <xdr:rowOff>70371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1499</xdr:rowOff>
    </xdr:from>
    <xdr:to>
      <xdr:col>107</xdr:col>
      <xdr:colOff>101600</xdr:colOff>
      <xdr:row>76</xdr:row>
      <xdr:rowOff>103099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94226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25425</xdr:rowOff>
    </xdr:from>
    <xdr:to>
      <xdr:col>102</xdr:col>
      <xdr:colOff>165100</xdr:colOff>
      <xdr:row>76</xdr:row>
      <xdr:rowOff>127025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118152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37579</xdr:rowOff>
    </xdr:from>
    <xdr:to>
      <xdr:col>98</xdr:col>
      <xdr:colOff>38100</xdr:colOff>
      <xdr:row>76</xdr:row>
      <xdr:rowOff>139179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130306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新市立病院予定地整備にかかる事業や都市施設整備基金への積立などにより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、住民一人当たり歳出総額は、前年度から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29,633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546,156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円となった。主な項目で見ると、まず人件費については依然として類似団体内平均値を大きく上回る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70,458</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ている。これは、ごみ処理といった業務を本市単独実施していることが主な要因となっているほか、図書館等の公共施設を数多く有し、充実した公共サービスを提供していることによるものである。このほか特徴的な経費としては普通建設事業費が挙げられ、依然として類似団体内平均値を大きく上回る状況にあり、特に新規整備の乖離が顕著である。これは、北大阪急行線延伸や新駅周辺整備の進展によるものであり、今後は事業費のピークを過ぎたことから右肩下がりになっていくことが見込まれている。なお、公債費についても、これらの整備にかかる市債の償還が本格化</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たことにより、類似団体内平均値を大きく上回る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52,807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新駅周辺整備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伴う公債費の増加や社会保障関費の増加などによる財源不足に陥る可能性がある中で、今後は「箕面市新改革プラン」を元に、そのような状況を打開し、質の高い市民サービスを提供していくため、アウトソーシングのさらなる拡大など引き続きあらゆる手立てを講じて経費の圧縮を図っ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大阪府箕面市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139,318
136,177
47.90
78,705,318
76,089,334
1,641,937
30,146,380
49,876,086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54356</xdr:rowOff>
    </xdr:from>
    <xdr:to>
      <xdr:col>24</xdr:col>
      <xdr:colOff>63500</xdr:colOff>
      <xdr:row>32</xdr:row>
      <xdr:rowOff>92456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4075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54356</xdr:rowOff>
    </xdr:from>
    <xdr:to>
      <xdr:col>19</xdr:col>
      <xdr:colOff>177800</xdr:colOff>
      <xdr:row>32</xdr:row>
      <xdr:rowOff>88646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5407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2540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75046"/>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86360</xdr:rowOff>
    </xdr:from>
    <xdr:to>
      <xdr:col>10</xdr:col>
      <xdr:colOff>114300</xdr:colOff>
      <xdr:row>33</xdr:row>
      <xdr:rowOff>2540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131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41656</xdr:rowOff>
    </xdr:from>
    <xdr:to>
      <xdr:col>24</xdr:col>
      <xdr:colOff>114300</xdr:colOff>
      <xdr:row>32</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64533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3556</xdr:rowOff>
    </xdr:from>
    <xdr:to>
      <xdr:col>20</xdr:col>
      <xdr:colOff>38100</xdr:colOff>
      <xdr:row>32</xdr:row>
      <xdr:rowOff>105156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121683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37846</xdr:rowOff>
    </xdr:from>
    <xdr:to>
      <xdr:col>15</xdr:col>
      <xdr:colOff>101600</xdr:colOff>
      <xdr:row>32</xdr:row>
      <xdr:rowOff>139446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155973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123190</xdr:rowOff>
    </xdr:from>
    <xdr:to>
      <xdr:col>10</xdr:col>
      <xdr:colOff>165100</xdr:colOff>
      <xdr:row>33</xdr:row>
      <xdr:rowOff>53340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69867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35560</xdr:rowOff>
    </xdr:from>
    <xdr:to>
      <xdr:col>6</xdr:col>
      <xdr:colOff>38100</xdr:colOff>
      <xdr:row>31</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65707</xdr:rowOff>
    </xdr:from>
    <xdr:to>
      <xdr:col>24</xdr:col>
      <xdr:colOff>63500</xdr:colOff>
      <xdr:row>57</xdr:row>
      <xdr:rowOff>146466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38357"/>
          <a:ext cx="8382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58117</xdr:rowOff>
    </xdr:from>
    <xdr:to>
      <xdr:col>19</xdr:col>
      <xdr:colOff>177800</xdr:colOff>
      <xdr:row>57</xdr:row>
      <xdr:rowOff>146466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30767"/>
          <a:ext cx="889000" cy="8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20248</xdr:rowOff>
    </xdr:from>
    <xdr:to>
      <xdr:col>15</xdr:col>
      <xdr:colOff>50800</xdr:colOff>
      <xdr:row>57</xdr:row>
      <xdr:rowOff>58117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49998"/>
          <a:ext cx="889000" cy="38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20248</xdr:rowOff>
    </xdr:from>
    <xdr:to>
      <xdr:col>10</xdr:col>
      <xdr:colOff>114300</xdr:colOff>
      <xdr:row>57</xdr:row>
      <xdr:rowOff>135567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49998"/>
          <a:ext cx="889000" cy="45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14907</xdr:rowOff>
    </xdr:from>
    <xdr:to>
      <xdr:col>24</xdr:col>
      <xdr:colOff>114300</xdr:colOff>
      <xdr:row>57</xdr:row>
      <xdr:rowOff>116507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95666</xdr:rowOff>
    </xdr:from>
    <xdr:to>
      <xdr:col>20</xdr:col>
      <xdr:colOff>38100</xdr:colOff>
      <xdr:row>58</xdr:row>
      <xdr:rowOff>25816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16943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7317</xdr:rowOff>
    </xdr:from>
    <xdr:to>
      <xdr:col>15</xdr:col>
      <xdr:colOff>101600</xdr:colOff>
      <xdr:row>57</xdr:row>
      <xdr:rowOff>108917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7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100044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140898</xdr:rowOff>
    </xdr:from>
    <xdr:to>
      <xdr:col>10</xdr:col>
      <xdr:colOff>165100</xdr:colOff>
      <xdr:row>55</xdr:row>
      <xdr:rowOff>71048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9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62175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9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84767</xdr:rowOff>
    </xdr:from>
    <xdr:to>
      <xdr:col>6</xdr:col>
      <xdr:colOff>38100</xdr:colOff>
      <xdr:row>58</xdr:row>
      <xdr:rowOff>14917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6044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5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98346</xdr:rowOff>
    </xdr:from>
    <xdr:to>
      <xdr:col>24</xdr:col>
      <xdr:colOff>63500</xdr:colOff>
      <xdr:row>77</xdr:row>
      <xdr:rowOff>151870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9996"/>
          <a:ext cx="838200" cy="5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107259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6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112892</xdr:rowOff>
    </xdr:from>
    <xdr:to>
      <xdr:col>19</xdr:col>
      <xdr:colOff>177800</xdr:colOff>
      <xdr:row>77</xdr:row>
      <xdr:rowOff>151870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14542"/>
          <a:ext cx="889000" cy="3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117477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7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112892</xdr:rowOff>
    </xdr:from>
    <xdr:to>
      <xdr:col>15</xdr:col>
      <xdr:colOff>50800</xdr:colOff>
      <xdr:row>78</xdr:row>
      <xdr:rowOff>88311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14542"/>
          <a:ext cx="889000" cy="1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68907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2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88311</xdr:rowOff>
    </xdr:from>
    <xdr:to>
      <xdr:col>10</xdr:col>
      <xdr:colOff>114300</xdr:colOff>
      <xdr:row>78</xdr:row>
      <xdr:rowOff>161226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1411"/>
          <a:ext cx="889000" cy="7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144513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7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160262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47546</xdr:rowOff>
    </xdr:from>
    <xdr:to>
      <xdr:col>24</xdr:col>
      <xdr:colOff>114300</xdr:colOff>
      <xdr:row>77</xdr:row>
      <xdr:rowOff>149146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25973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101070</xdr:rowOff>
    </xdr:from>
    <xdr:to>
      <xdr:col>20</xdr:col>
      <xdr:colOff>38100</xdr:colOff>
      <xdr:row>78</xdr:row>
      <xdr:rowOff>31220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22347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9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62092</xdr:rowOff>
    </xdr:from>
    <xdr:to>
      <xdr:col>15</xdr:col>
      <xdr:colOff>101600</xdr:colOff>
      <xdr:row>77</xdr:row>
      <xdr:rowOff>163692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154819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37511</xdr:rowOff>
    </xdr:from>
    <xdr:to>
      <xdr:col>10</xdr:col>
      <xdr:colOff>165100</xdr:colOff>
      <xdr:row>78</xdr:row>
      <xdr:rowOff>139111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1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130238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110426</xdr:rowOff>
    </xdr:from>
    <xdr:to>
      <xdr:col>6</xdr:col>
      <xdr:colOff>38100</xdr:colOff>
      <xdr:row>79</xdr:row>
      <xdr:rowOff>40576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31703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108676</xdr:rowOff>
    </xdr:from>
    <xdr:to>
      <xdr:col>24</xdr:col>
      <xdr:colOff>63500</xdr:colOff>
      <xdr:row>96</xdr:row>
      <xdr:rowOff>50023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96426"/>
          <a:ext cx="838200" cy="1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155244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7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108676</xdr:rowOff>
    </xdr:from>
    <xdr:to>
      <xdr:col>19</xdr:col>
      <xdr:colOff>177800</xdr:colOff>
      <xdr:row>96</xdr:row>
      <xdr:rowOff>157792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396426"/>
          <a:ext cx="889000" cy="2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123164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6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48554</xdr:rowOff>
    </xdr:from>
    <xdr:to>
      <xdr:col>15</xdr:col>
      <xdr:colOff>50800</xdr:colOff>
      <xdr:row>96</xdr:row>
      <xdr:rowOff>157792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64854"/>
          <a:ext cx="889000" cy="45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0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48554</xdr:rowOff>
    </xdr:from>
    <xdr:to>
      <xdr:col>10</xdr:col>
      <xdr:colOff>114300</xdr:colOff>
      <xdr:row>96</xdr:row>
      <xdr:rowOff>102471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164854"/>
          <a:ext cx="889000" cy="3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38915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74153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170673</xdr:rowOff>
    </xdr:from>
    <xdr:to>
      <xdr:col>24</xdr:col>
      <xdr:colOff>114300</xdr:colOff>
      <xdr:row>96</xdr:row>
      <xdr:rowOff>100823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5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149100</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57876</xdr:rowOff>
    </xdr:from>
    <xdr:to>
      <xdr:col>20</xdr:col>
      <xdr:colOff>38100</xdr:colOff>
      <xdr:row>95</xdr:row>
      <xdr:rowOff>159476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150603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3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106992</xdr:rowOff>
    </xdr:from>
    <xdr:to>
      <xdr:col>15</xdr:col>
      <xdr:colOff>101600</xdr:colOff>
      <xdr:row>97</xdr:row>
      <xdr:rowOff>37142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28269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169204</xdr:rowOff>
    </xdr:from>
    <xdr:to>
      <xdr:col>10</xdr:col>
      <xdr:colOff>165100</xdr:colOff>
      <xdr:row>94</xdr:row>
      <xdr:rowOff>99354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114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115881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58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51671</xdr:rowOff>
    </xdr:from>
    <xdr:to>
      <xdr:col>6</xdr:col>
      <xdr:colOff>38100</xdr:colOff>
      <xdr:row>96</xdr:row>
      <xdr:rowOff>153271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5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169798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34163</xdr:rowOff>
    </xdr:from>
    <xdr:to>
      <xdr:col>55</xdr:col>
      <xdr:colOff>0</xdr:colOff>
      <xdr:row>38</xdr:row>
      <xdr:rowOff>38354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49263"/>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38354</xdr:rowOff>
    </xdr:from>
    <xdr:to>
      <xdr:col>50</xdr:col>
      <xdr:colOff>114300</xdr:colOff>
      <xdr:row>38</xdr:row>
      <xdr:rowOff>51689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53454"/>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46736</xdr:rowOff>
    </xdr:from>
    <xdr:to>
      <xdr:col>45</xdr:col>
      <xdr:colOff>177800</xdr:colOff>
      <xdr:row>38</xdr:row>
      <xdr:rowOff>51689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6183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46736</xdr:rowOff>
    </xdr:from>
    <xdr:to>
      <xdr:col>41</xdr:col>
      <xdr:colOff>50800</xdr:colOff>
      <xdr:row>38</xdr:row>
      <xdr:rowOff>49403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56183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154813</xdr:rowOff>
    </xdr:from>
    <xdr:to>
      <xdr:col>55</xdr:col>
      <xdr:colOff>50800</xdr:colOff>
      <xdr:row>38</xdr:row>
      <xdr:rowOff>84963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133240</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159004</xdr:rowOff>
    </xdr:from>
    <xdr:to>
      <xdr:col>50</xdr:col>
      <xdr:colOff>165100</xdr:colOff>
      <xdr:row>38</xdr:row>
      <xdr:rowOff>89154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0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80281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595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xdr:rowOff>
    </xdr:from>
    <xdr:to>
      <xdr:col>46</xdr:col>
      <xdr:colOff>38100</xdr:colOff>
      <xdr:row>38</xdr:row>
      <xdr:rowOff>102489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93616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08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167386</xdr:rowOff>
    </xdr:from>
    <xdr:to>
      <xdr:col>41</xdr:col>
      <xdr:colOff>101600</xdr:colOff>
      <xdr:row>38</xdr:row>
      <xdr:rowOff>97536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88663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170053</xdr:rowOff>
    </xdr:from>
    <xdr:to>
      <xdr:col>36</xdr:col>
      <xdr:colOff>165100</xdr:colOff>
      <xdr:row>38</xdr:row>
      <xdr:rowOff>100203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91330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0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80676</xdr:rowOff>
    </xdr:from>
    <xdr:to>
      <xdr:col>55</xdr:col>
      <xdr:colOff>0</xdr:colOff>
      <xdr:row>58</xdr:row>
      <xdr:rowOff>93432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24776"/>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80676</xdr:rowOff>
    </xdr:from>
    <xdr:to>
      <xdr:col>50</xdr:col>
      <xdr:colOff>114300</xdr:colOff>
      <xdr:row>58</xdr:row>
      <xdr:rowOff>85202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24776"/>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85202</xdr:rowOff>
    </xdr:from>
    <xdr:to>
      <xdr:col>45</xdr:col>
      <xdr:colOff>177800</xdr:colOff>
      <xdr:row>58</xdr:row>
      <xdr:rowOff>100106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9302"/>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100106</xdr:rowOff>
    </xdr:from>
    <xdr:to>
      <xdr:col>41</xdr:col>
      <xdr:colOff>50800</xdr:colOff>
      <xdr:row>58</xdr:row>
      <xdr:rowOff>103901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44206"/>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42632</xdr:rowOff>
    </xdr:from>
    <xdr:to>
      <xdr:col>55</xdr:col>
      <xdr:colOff>50800</xdr:colOff>
      <xdr:row>58</xdr:row>
      <xdr:rowOff>144232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8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0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29876</xdr:rowOff>
    </xdr:from>
    <xdr:to>
      <xdr:col>50</xdr:col>
      <xdr:colOff>165100</xdr:colOff>
      <xdr:row>58</xdr:row>
      <xdr:rowOff>131476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7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122603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1006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34402</xdr:rowOff>
    </xdr:from>
    <xdr:to>
      <xdr:col>46</xdr:col>
      <xdr:colOff>38100</xdr:colOff>
      <xdr:row>58</xdr:row>
      <xdr:rowOff>136002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127129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7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49306</xdr:rowOff>
    </xdr:from>
    <xdr:to>
      <xdr:col>41</xdr:col>
      <xdr:colOff>101600</xdr:colOff>
      <xdr:row>58</xdr:row>
      <xdr:rowOff>150906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9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142033</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08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53101</xdr:rowOff>
    </xdr:from>
    <xdr:to>
      <xdr:col>36</xdr:col>
      <xdr:colOff>165100</xdr:colOff>
      <xdr:row>58</xdr:row>
      <xdr:rowOff>154701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145828</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0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150882</xdr:rowOff>
    </xdr:from>
    <xdr:to>
      <xdr:col>55</xdr:col>
      <xdr:colOff>0</xdr:colOff>
      <xdr:row>79</xdr:row>
      <xdr:rowOff>1263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523982"/>
          <a:ext cx="8382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1263</xdr:rowOff>
    </xdr:from>
    <xdr:to>
      <xdr:col>50</xdr:col>
      <xdr:colOff>114300</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545813"/>
          <a:ext cx="889000" cy="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56856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8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41345</xdr:rowOff>
    </xdr:from>
    <xdr:to>
      <xdr:col>45</xdr:col>
      <xdr:colOff>177800</xdr:colOff>
      <xdr:row>79</xdr:row>
      <xdr:rowOff>8826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14445"/>
          <a:ext cx="889000" cy="1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41345</xdr:rowOff>
    </xdr:from>
    <xdr:to>
      <xdr:col>41</xdr:col>
      <xdr:colOff>50800</xdr:colOff>
      <xdr:row>78</xdr:row>
      <xdr:rowOff>170104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14445"/>
          <a:ext cx="889000" cy="12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149438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17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100082</xdr:rowOff>
    </xdr:from>
    <xdr:to>
      <xdr:col>55</xdr:col>
      <xdr:colOff>50800</xdr:colOff>
      <xdr:row>79</xdr:row>
      <xdr:rowOff>30232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7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15009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121913</xdr:rowOff>
    </xdr:from>
    <xdr:to>
      <xdr:col>50</xdr:col>
      <xdr:colOff>165100</xdr:colOff>
      <xdr:row>79</xdr:row>
      <xdr:rowOff>52063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43190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129476</xdr:rowOff>
    </xdr:from>
    <xdr:to>
      <xdr:col>46</xdr:col>
      <xdr:colOff>38100</xdr:colOff>
      <xdr:row>79</xdr:row>
      <xdr:rowOff>59626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50753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59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161995</xdr:rowOff>
    </xdr:from>
    <xdr:to>
      <xdr:col>41</xdr:col>
      <xdr:colOff>101600</xdr:colOff>
      <xdr:row>78</xdr:row>
      <xdr:rowOff>92145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83272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119304</xdr:rowOff>
    </xdr:from>
    <xdr:to>
      <xdr:col>36</xdr:col>
      <xdr:colOff>165100</xdr:colOff>
      <xdr:row>79</xdr:row>
      <xdr:rowOff>49454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40581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8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162644</xdr:rowOff>
    </xdr:from>
    <xdr:to>
      <xdr:col>54</xdr:col>
      <xdr:colOff>189865</xdr:colOff>
      <xdr:row>98</xdr:row>
      <xdr:rowOff>109768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6107494"/>
          <a:ext cx="1270" cy="80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113595</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109768</xdr:rowOff>
    </xdr:from>
    <xdr:to>
      <xdr:col>55</xdr:col>
      <xdr:colOff>88900</xdr:colOff>
      <xdr:row>98</xdr:row>
      <xdr:rowOff>109768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109321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88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162644</xdr:rowOff>
    </xdr:from>
    <xdr:to>
      <xdr:col>55</xdr:col>
      <xdr:colOff>88900</xdr:colOff>
      <xdr:row>93</xdr:row>
      <xdr:rowOff>162644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1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162644</xdr:rowOff>
    </xdr:from>
    <xdr:to>
      <xdr:col>55</xdr:col>
      <xdr:colOff>0</xdr:colOff>
      <xdr:row>94</xdr:row>
      <xdr:rowOff>22930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107494"/>
          <a:ext cx="838200" cy="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8684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30257</xdr:rowOff>
    </xdr:from>
    <xdr:to>
      <xdr:col>55</xdr:col>
      <xdr:colOff>50800</xdr:colOff>
      <xdr:row>97</xdr:row>
      <xdr:rowOff>131857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96662</xdr:rowOff>
    </xdr:from>
    <xdr:to>
      <xdr:col>50</xdr:col>
      <xdr:colOff>114300</xdr:colOff>
      <xdr:row>94</xdr:row>
      <xdr:rowOff>22930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5698612"/>
          <a:ext cx="889000" cy="44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35477</xdr:rowOff>
    </xdr:from>
    <xdr:to>
      <xdr:col>50</xdr:col>
      <xdr:colOff>165100</xdr:colOff>
      <xdr:row>97</xdr:row>
      <xdr:rowOff>137077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6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128204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75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65162</xdr:rowOff>
    </xdr:from>
    <xdr:to>
      <xdr:col>45</xdr:col>
      <xdr:colOff>177800</xdr:colOff>
      <xdr:row>91</xdr:row>
      <xdr:rowOff>96662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5667112"/>
          <a:ext cx="8890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32040</xdr:rowOff>
    </xdr:from>
    <xdr:to>
      <xdr:col>46</xdr:col>
      <xdr:colOff>38100</xdr:colOff>
      <xdr:row>97</xdr:row>
      <xdr:rowOff>133640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124767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65162</xdr:rowOff>
    </xdr:from>
    <xdr:to>
      <xdr:col>41</xdr:col>
      <xdr:colOff>50800</xdr:colOff>
      <xdr:row>93</xdr:row>
      <xdr:rowOff>82161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5667112"/>
          <a:ext cx="889000" cy="35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43622</xdr:rowOff>
    </xdr:from>
    <xdr:to>
      <xdr:col>41</xdr:col>
      <xdr:colOff>101600</xdr:colOff>
      <xdr:row>97</xdr:row>
      <xdr:rowOff>145222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136349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6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48416</xdr:rowOff>
    </xdr:from>
    <xdr:to>
      <xdr:col>36</xdr:col>
      <xdr:colOff>165100</xdr:colOff>
      <xdr:row>97</xdr:row>
      <xdr:rowOff>150016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141143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7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111844</xdr:rowOff>
    </xdr:from>
    <xdr:to>
      <xdr:col>55</xdr:col>
      <xdr:colOff>50800</xdr:colOff>
      <xdr:row>94</xdr:row>
      <xdr:rowOff>41994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64871</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0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143580</xdr:rowOff>
    </xdr:from>
    <xdr:to>
      <xdr:col>50</xdr:col>
      <xdr:colOff>165100</xdr:colOff>
      <xdr:row>94</xdr:row>
      <xdr:rowOff>73730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0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90257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8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45862</xdr:rowOff>
    </xdr:from>
    <xdr:to>
      <xdr:col>46</xdr:col>
      <xdr:colOff>38100</xdr:colOff>
      <xdr:row>91</xdr:row>
      <xdr:rowOff>147462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56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163989</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42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14362</xdr:rowOff>
    </xdr:from>
    <xdr:to>
      <xdr:col>41</xdr:col>
      <xdr:colOff>101600</xdr:colOff>
      <xdr:row>91</xdr:row>
      <xdr:rowOff>115962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6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132489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61795" y="1539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31361</xdr:rowOff>
    </xdr:from>
    <xdr:to>
      <xdr:col>36</xdr:col>
      <xdr:colOff>165100</xdr:colOff>
      <xdr:row>93</xdr:row>
      <xdr:rowOff>132961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149488</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672795" y="157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152273</xdr:rowOff>
    </xdr:from>
    <xdr:to>
      <xdr:col>85</xdr:col>
      <xdr:colOff>127000</xdr:colOff>
      <xdr:row>34</xdr:row>
      <xdr:rowOff>89662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10123"/>
          <a:ext cx="8382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89662</xdr:rowOff>
    </xdr:from>
    <xdr:to>
      <xdr:col>81</xdr:col>
      <xdr:colOff>50800</xdr:colOff>
      <xdr:row>36</xdr:row>
      <xdr:rowOff>142113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918962"/>
          <a:ext cx="889000" cy="39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80518</xdr:rowOff>
    </xdr:from>
    <xdr:to>
      <xdr:col>76</xdr:col>
      <xdr:colOff>114300</xdr:colOff>
      <xdr:row>36</xdr:row>
      <xdr:rowOff>142113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738368"/>
          <a:ext cx="889000" cy="57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80518</xdr:rowOff>
    </xdr:from>
    <xdr:to>
      <xdr:col>71</xdr:col>
      <xdr:colOff>177800</xdr:colOff>
      <xdr:row>34</xdr:row>
      <xdr:rowOff>127508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738368"/>
          <a:ext cx="889000" cy="2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108094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101473</xdr:rowOff>
    </xdr:from>
    <xdr:to>
      <xdr:col>85</xdr:col>
      <xdr:colOff>177800</xdr:colOff>
      <xdr:row>34</xdr:row>
      <xdr:rowOff>31623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5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124350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1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38862</xdr:rowOff>
    </xdr:from>
    <xdr:to>
      <xdr:col>81</xdr:col>
      <xdr:colOff>101600</xdr:colOff>
      <xdr:row>34</xdr:row>
      <xdr:rowOff>140462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156989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6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91313</xdr:rowOff>
    </xdr:from>
    <xdr:to>
      <xdr:col>76</xdr:col>
      <xdr:colOff>165100</xdr:colOff>
      <xdr:row>37</xdr:row>
      <xdr:rowOff>21463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29718</xdr:rowOff>
    </xdr:from>
    <xdr:to>
      <xdr:col>72</xdr:col>
      <xdr:colOff>38100</xdr:colOff>
      <xdr:row>33</xdr:row>
      <xdr:rowOff>131318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68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147845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46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76708</xdr:rowOff>
    </xdr:from>
    <xdr:to>
      <xdr:col>67</xdr:col>
      <xdr:colOff>101600</xdr:colOff>
      <xdr:row>35</xdr:row>
      <xdr:rowOff>6858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90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23385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107734</xdr:rowOff>
    </xdr:from>
    <xdr:to>
      <xdr:col>85</xdr:col>
      <xdr:colOff>127000</xdr:colOff>
      <xdr:row>54</xdr:row>
      <xdr:rowOff>76244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194584"/>
          <a:ext cx="838200" cy="13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8960</xdr:rowOff>
    </xdr:from>
    <xdr:to>
      <xdr:col>81</xdr:col>
      <xdr:colOff>50800</xdr:colOff>
      <xdr:row>54</xdr:row>
      <xdr:rowOff>76244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67260"/>
          <a:ext cx="889000" cy="6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8960</xdr:rowOff>
    </xdr:from>
    <xdr:to>
      <xdr:col>76</xdr:col>
      <xdr:colOff>114300</xdr:colOff>
      <xdr:row>55</xdr:row>
      <xdr:rowOff>92875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67260"/>
          <a:ext cx="889000" cy="25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35192</xdr:rowOff>
    </xdr:from>
    <xdr:to>
      <xdr:col>71</xdr:col>
      <xdr:colOff>177800</xdr:colOff>
      <xdr:row>55</xdr:row>
      <xdr:rowOff>92875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464942"/>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132497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56934</xdr:rowOff>
    </xdr:from>
    <xdr:to>
      <xdr:col>85</xdr:col>
      <xdr:colOff>177800</xdr:colOff>
      <xdr:row>53</xdr:row>
      <xdr:rowOff>158534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1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79811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25444</xdr:rowOff>
    </xdr:from>
    <xdr:to>
      <xdr:col>81</xdr:col>
      <xdr:colOff>101600</xdr:colOff>
      <xdr:row>54</xdr:row>
      <xdr:rowOff>127044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8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143571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5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129610</xdr:rowOff>
    </xdr:from>
    <xdr:to>
      <xdr:col>76</xdr:col>
      <xdr:colOff>165100</xdr:colOff>
      <xdr:row>54</xdr:row>
      <xdr:rowOff>59760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76287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42075</xdr:rowOff>
    </xdr:from>
    <xdr:to>
      <xdr:col>72</xdr:col>
      <xdr:colOff>38100</xdr:colOff>
      <xdr:row>55</xdr:row>
      <xdr:rowOff>143675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160202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4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155842</xdr:rowOff>
    </xdr:from>
    <xdr:to>
      <xdr:col>67</xdr:col>
      <xdr:colOff>101600</xdr:colOff>
      <xdr:row>55</xdr:row>
      <xdr:rowOff>85992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102519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18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81897</xdr:rowOff>
    </xdr:from>
    <xdr:to>
      <xdr:col>85</xdr:col>
      <xdr:colOff>127000</xdr:colOff>
      <xdr:row>79</xdr:row>
      <xdr:rowOff>91041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2644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89081</xdr:rowOff>
    </xdr:from>
    <xdr:to>
      <xdr:col>81</xdr:col>
      <xdr:colOff>50800</xdr:colOff>
      <xdr:row>79</xdr:row>
      <xdr:rowOff>91041</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33631"/>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35742</xdr:rowOff>
    </xdr:from>
    <xdr:to>
      <xdr:col>76</xdr:col>
      <xdr:colOff>114300</xdr:colOff>
      <xdr:row>79</xdr:row>
      <xdr:rowOff>89081</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80292"/>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143619</xdr:rowOff>
    </xdr:from>
    <xdr:to>
      <xdr:col>71</xdr:col>
      <xdr:colOff>177800</xdr:colOff>
      <xdr:row>79</xdr:row>
      <xdr:rowOff>35742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16719"/>
          <a:ext cx="889000" cy="6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31097</xdr:rowOff>
    </xdr:from>
    <xdr:to>
      <xdr:col>85</xdr:col>
      <xdr:colOff>177800</xdr:colOff>
      <xdr:row>79</xdr:row>
      <xdr:rowOff>132697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117474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9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40241</xdr:rowOff>
    </xdr:from>
    <xdr:to>
      <xdr:col>81</xdr:col>
      <xdr:colOff>101600</xdr:colOff>
      <xdr:row>79</xdr:row>
      <xdr:rowOff>141841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132968</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77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38281</xdr:rowOff>
    </xdr:from>
    <xdr:to>
      <xdr:col>76</xdr:col>
      <xdr:colOff>165100</xdr:colOff>
      <xdr:row>79</xdr:row>
      <xdr:rowOff>139881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131008</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35333" y="13675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156392</xdr:rowOff>
    </xdr:from>
    <xdr:to>
      <xdr:col>72</xdr:col>
      <xdr:colOff>38100</xdr:colOff>
      <xdr:row>79</xdr:row>
      <xdr:rowOff>86542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77669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2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92819</xdr:rowOff>
    </xdr:from>
    <xdr:to>
      <xdr:col>67</xdr:col>
      <xdr:colOff>101600</xdr:colOff>
      <xdr:row>79</xdr:row>
      <xdr:rowOff>22969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6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14096</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58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145662</xdr:rowOff>
    </xdr:from>
    <xdr:to>
      <xdr:col>85</xdr:col>
      <xdr:colOff>127000</xdr:colOff>
      <xdr:row>93</xdr:row>
      <xdr:rowOff>67177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5919062"/>
          <a:ext cx="838200" cy="9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145662</xdr:rowOff>
    </xdr:from>
    <xdr:to>
      <xdr:col>81</xdr:col>
      <xdr:colOff>50800</xdr:colOff>
      <xdr:row>96</xdr:row>
      <xdr:rowOff>163418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5919062"/>
          <a:ext cx="889000" cy="7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139395</xdr:rowOff>
    </xdr:from>
    <xdr:to>
      <xdr:col>76</xdr:col>
      <xdr:colOff>114300</xdr:colOff>
      <xdr:row>96</xdr:row>
      <xdr:rowOff>163418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598595"/>
          <a:ext cx="889000" cy="2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139395</xdr:rowOff>
    </xdr:from>
    <xdr:to>
      <xdr:col>71</xdr:col>
      <xdr:colOff>177800</xdr:colOff>
      <xdr:row>97</xdr:row>
      <xdr:rowOff>23267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98595"/>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16377</xdr:rowOff>
    </xdr:from>
    <xdr:to>
      <xdr:col>85</xdr:col>
      <xdr:colOff>177800</xdr:colOff>
      <xdr:row>93</xdr:row>
      <xdr:rowOff>117977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59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39254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58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94862</xdr:rowOff>
    </xdr:from>
    <xdr:to>
      <xdr:col>81</xdr:col>
      <xdr:colOff>101600</xdr:colOff>
      <xdr:row>93</xdr:row>
      <xdr:rowOff>25012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5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41539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64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112618</xdr:rowOff>
    </xdr:from>
    <xdr:to>
      <xdr:col>76</xdr:col>
      <xdr:colOff>165100</xdr:colOff>
      <xdr:row>97</xdr:row>
      <xdr:rowOff>42768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5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33895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6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88595</xdr:rowOff>
    </xdr:from>
    <xdr:to>
      <xdr:col>72</xdr:col>
      <xdr:colOff>38100</xdr:colOff>
      <xdr:row>97</xdr:row>
      <xdr:rowOff>18745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9872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143917</xdr:rowOff>
    </xdr:from>
    <xdr:to>
      <xdr:col>67</xdr:col>
      <xdr:colOff>101600</xdr:colOff>
      <xdr:row>97</xdr:row>
      <xdr:rowOff>74067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60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65194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9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43497</xdr:rowOff>
    </xdr:from>
    <xdr:to>
      <xdr:col>116</xdr:col>
      <xdr:colOff>63500</xdr:colOff>
      <xdr:row>39</xdr:row>
      <xdr:rowOff>43688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004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43497</xdr:rowOff>
    </xdr:from>
    <xdr:to>
      <xdr:col>111</xdr:col>
      <xdr:colOff>177800</xdr:colOff>
      <xdr:row>39</xdr:row>
      <xdr:rowOff>43688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0434300" y="673004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43879</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73023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43879</xdr:rowOff>
    </xdr:from>
    <xdr:to>
      <xdr:col>102</xdr:col>
      <xdr:colOff>114300</xdr:colOff>
      <xdr:row>39</xdr:row>
      <xdr:rowOff>44259</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18656300" y="673042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110951</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164147</xdr:rowOff>
    </xdr:from>
    <xdr:to>
      <xdr:col>112</xdr:col>
      <xdr:colOff>38100</xdr:colOff>
      <xdr:row>39</xdr:row>
      <xdr:rowOff>94297</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85424</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1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164338</xdr:rowOff>
    </xdr:from>
    <xdr:to>
      <xdr:col>107</xdr:col>
      <xdr:colOff>101600</xdr:colOff>
      <xdr:row>39</xdr:row>
      <xdr:rowOff>94488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85615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85806</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164909</xdr:rowOff>
    </xdr:from>
    <xdr:to>
      <xdr:col>98</xdr:col>
      <xdr:colOff>38100</xdr:colOff>
      <xdr:row>39</xdr:row>
      <xdr:rowOff>95059</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86186</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土木費は住民一人当たりコスト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119,489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年連続で類似団体内順位が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位となった。これは、北大阪急行線の延伸や新駅周辺整備の進展によるものであり、今後は事業費のピークを過ぎたことにより、右肩下がりになることが想定されているが、一定期間中は土木費が高い値で推移する見込みである。また、北大阪急行線の延伸や新駅周辺整備の財源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発行した公共事業等債の償還が本格化したことにより、公債費についても、類似団体内平均値を大きく上回った。教育費については、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郷土資料館の移転やスケートボードパーク整備を行ったことにより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、類似団体内平均値を大きく上回った。消防費については、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消防拠点整備など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により、前年度に比べ増加した。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残高については、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活用する一方で、将来の財政需要に備え、適正な残高となるように積立を実施した。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実質単年度収支については、北大阪急行線延伸整備にかかる起債の繰上償還により、令和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年度以降は大きく増加した。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引き続き、「箕面市新改革プラン」を元に、特定財源の最大限の確保と歳出の徹底的な削減を図り、堅実な行財政運営を行っていく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特別会計国民健康保険事業費は、平成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年度以降、保険料の適正な賦課に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取り組むとともに、コンビニ収納開始や口座振替推進といった収納対策、ジェネリック医薬品の利用促進をはじめとした医療費抑制などに力を入れており、年々収支が改善し、令和元年度以降、黒字に転じた。今後は、再び赤字運営に陥ることがないよう適正な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直近</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年間では、全ての会計で黒字を確保できており、特に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ボートレース</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事業会計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令和元年度～令和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年度はその他会計</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黒字</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として表示</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については業界全体の傾向として、電話投票の増加やナイターレースの浸透などにより売り上げが拡大傾向にあり、本市においても収益が増加傾向にあるため、一層の市財政への寄与が期待される。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減少傾向にあった元利償還金は、平成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増加に転じた。これは、国の緊急経済対策を活用した市債の据置期間終了による償還が本格的に始まったことによるものであり、その後は、北大阪急行線延伸整備に関連する市債の償還が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北大阪急行南北線延伸に伴う新駅周辺整備などにより実質公債費比率が一定上昇する見込みであることから、特定財源の最大限の確保を図るとともに、基金を有効活用することで、過度に市債に依存しない規律ある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大阪府箕面市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北大阪急行線延伸に伴う新駅周辺整備の進展に伴い、その財源として市債発行額が増加傾向にあるため、一般会計等における地方債残高が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％）増加した。延伸線開業に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伴う周辺整備のため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一定の市債発行は続く見込みであるが、特定財源の最大限の確保を図り、残高抑制に努める。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将来負担比率の分子全体としては増加したものの、充当可能財源において将来需要に備えた計画的な積立を実施したことにより、依然低負担を維持している状態である。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今後も引き続き、財政規律を高いレベルで堅持し、将来世代に負担を先送りすることのない財政運営に努める。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大阪府箕面市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北大阪急行南北線延伸にかかる起債の繰上償還などのために基金を約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億円取崩した一方で、</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前年度剰余金処分積立や将来に備えて計画的な積立を行った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結果、</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基金残高は前年度比で約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・基金の透明性確保、使途の明確化を図るため、財政調整基金に過剰に積み立てることはせず、将来に備えて個々の特定目的基金に積み</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替えるなど、適正管理に努める。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・今後予定されているビッグプロジェクトでは、過度に市債に依存せず、基金を有効活用し、将来世代に負担を先送りすることのない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財政運営に努める。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都市施設の整備</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・北大阪急行南北線延伸整備基金：北大阪急行南北線の延伸整備及び関連交通施設の整備</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・市立病院医療体制整備基金：医療職員の確保及び資質向上、施設設備の整備及び充実</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・学校教育施設整備基金：学校教育施設の整備</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・保健福祉総合推進基金：保健福祉施策の総合的推進を図るための施設整備及び事業の運営</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・都市施設整備基金：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・北大阪急行南北線延伸整備基金：延伸整備にかかる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起債の繰上償還の</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財源として取り崩したことによる減</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・市立病院医療体制整備基金：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・学校教育施設整備基金：将来の支出に備え、積み立てたことによる増</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・保健福祉総合推進基金：</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総合保健福祉センターの管理費の財源として取り崩したことによる減</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・その他特定目的基金：公共施設の整備など特定の財政負担に備えるため、一定額を確保していく。</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・決算剰余</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金ほか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億円を積立て</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公共用地取得費</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として、約</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億円を取崩し</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・将来の財政需要に備え、適正な残高の維持に努める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・決算剰余金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億円を積立て</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・北大阪急行線延伸に伴う新駅周辺整備などビッグプロジェクトの公債費償還に備え、計画的な積立を行い、償還財源として活用する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78705318</v>
      </c>
      <c r="BO4" s="449"/>
      <c r="BP4" s="449"/>
      <c r="BQ4" s="449"/>
      <c r="BR4" s="449"/>
      <c r="BS4" s="449"/>
      <c r="BT4" s="449"/>
      <c r="BU4" s="450"/>
      <c r="BV4" s="448">
        <v>77027912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5.3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76089334</v>
      </c>
      <c r="BO5" s="420"/>
      <c r="BP5" s="420"/>
      <c r="BQ5" s="420"/>
      <c r="BR5" s="420"/>
      <c r="BS5" s="420"/>
      <c r="BT5" s="420"/>
      <c r="BU5" s="421"/>
      <c r="BV5" s="419">
        <v>71862843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91.7</v>
      </c>
      <c r="CU5" s="417"/>
      <c r="CV5" s="417"/>
      <c r="CW5" s="417"/>
      <c r="CX5" s="417"/>
      <c r="CY5" s="417"/>
      <c r="CZ5" s="417"/>
      <c r="DA5" s="418"/>
      <c r="DB5" s="416">
        <v>92.9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2615984</v>
      </c>
      <c r="BO6" s="420"/>
      <c r="BP6" s="420"/>
      <c r="BQ6" s="420"/>
      <c r="BR6" s="420"/>
      <c r="BS6" s="420"/>
      <c r="BT6" s="420"/>
      <c r="BU6" s="421"/>
      <c r="BV6" s="419">
        <v>5165069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94.9</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974047</v>
      </c>
      <c r="BO7" s="420"/>
      <c r="BP7" s="420"/>
      <c r="BQ7" s="420"/>
      <c r="BR7" s="420"/>
      <c r="BS7" s="420"/>
      <c r="BT7" s="420"/>
      <c r="BU7" s="421"/>
      <c r="BV7" s="419">
        <v>3602448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30146380</v>
      </c>
      <c r="CU7" s="420"/>
      <c r="CV7" s="420"/>
      <c r="CW7" s="420"/>
      <c r="CX7" s="420"/>
      <c r="CY7" s="420"/>
      <c r="CZ7" s="420"/>
      <c r="DA7" s="421"/>
      <c r="DB7" s="419">
        <v>29233907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1641937</v>
      </c>
      <c r="BO8" s="420"/>
      <c r="BP8" s="420"/>
      <c r="BQ8" s="420"/>
      <c r="BR8" s="420"/>
      <c r="BS8" s="420"/>
      <c r="BT8" s="420"/>
      <c r="BU8" s="421"/>
      <c r="BV8" s="419">
        <v>1562621</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0.89</v>
      </c>
      <c r="CU8" s="523"/>
      <c r="CV8" s="523"/>
      <c r="CW8" s="523"/>
      <c r="CX8" s="523"/>
      <c r="CY8" s="523"/>
      <c r="CZ8" s="523"/>
      <c r="DA8" s="524"/>
      <c r="DB8" s="522">
        <v>0.9</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136868</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79316</v>
      </c>
      <c r="BO9" s="420"/>
      <c r="BP9" s="420"/>
      <c r="BQ9" s="420"/>
      <c r="BR9" s="420"/>
      <c r="BS9" s="420"/>
      <c r="BT9" s="420"/>
      <c r="BU9" s="421"/>
      <c r="BV9" s="419">
        <v>96213</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11.5</v>
      </c>
      <c r="CU9" s="417"/>
      <c r="CV9" s="417"/>
      <c r="CW9" s="417"/>
      <c r="CX9" s="417"/>
      <c r="CY9" s="417"/>
      <c r="CZ9" s="417"/>
      <c r="DA9" s="418"/>
      <c r="DB9" s="416">
        <v>11.5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133411</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315858</v>
      </c>
      <c r="BO10" s="420"/>
      <c r="BP10" s="420"/>
      <c r="BQ10" s="420"/>
      <c r="BR10" s="420"/>
      <c r="BS10" s="420"/>
      <c r="BT10" s="420"/>
      <c r="BU10" s="421"/>
      <c r="BV10" s="419">
        <v>45295</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3991539</v>
      </c>
      <c r="BO11" s="420"/>
      <c r="BP11" s="420"/>
      <c r="BQ11" s="420"/>
      <c r="BR11" s="420"/>
      <c r="BS11" s="420"/>
      <c r="BT11" s="420"/>
      <c r="BU11" s="421"/>
      <c r="BV11" s="419">
        <v>4680052</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139318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299378</v>
      </c>
      <c r="BO12" s="420"/>
      <c r="BP12" s="420"/>
      <c r="BQ12" s="420"/>
      <c r="BR12" s="420"/>
      <c r="BS12" s="420"/>
      <c r="BT12" s="420"/>
      <c r="BU12" s="421"/>
      <c r="BV12" s="419">
        <v>487956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136177</v>
      </c>
      <c r="S13" s="507"/>
      <c r="T13" s="507"/>
      <c r="U13" s="507"/>
      <c r="V13" s="508"/>
      <c r="W13" s="509" t="s">
        <v>131</v>
      </c>
      <c r="X13" s="405"/>
      <c r="Y13" s="405"/>
      <c r="Z13" s="405"/>
      <c r="AA13" s="405"/>
      <c r="AB13" s="406"/>
      <c r="AC13" s="372">
        <v>383</v>
      </c>
      <c r="AD13" s="373"/>
      <c r="AE13" s="373"/>
      <c r="AF13" s="373"/>
      <c r="AG13" s="374"/>
      <c r="AH13" s="372">
        <v>416</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4087335</v>
      </c>
      <c r="BO13" s="420"/>
      <c r="BP13" s="420"/>
      <c r="BQ13" s="420"/>
      <c r="BR13" s="420"/>
      <c r="BS13" s="420"/>
      <c r="BT13" s="420"/>
      <c r="BU13" s="421"/>
      <c r="BV13" s="419">
        <v>4333604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2.1</v>
      </c>
      <c r="CU13" s="417"/>
      <c r="CV13" s="417"/>
      <c r="CW13" s="417"/>
      <c r="CX13" s="417"/>
      <c r="CY13" s="417"/>
      <c r="CZ13" s="417"/>
      <c r="DA13" s="418"/>
      <c r="DB13" s="416">
        <v>2.4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139128</v>
      </c>
      <c r="S14" s="507"/>
      <c r="T14" s="507"/>
      <c r="U14" s="507"/>
      <c r="V14" s="508"/>
      <c r="W14" s="510"/>
      <c r="X14" s="408"/>
      <c r="Y14" s="408"/>
      <c r="Z14" s="408"/>
      <c r="AA14" s="408"/>
      <c r="AB14" s="409"/>
      <c r="AC14" s="499">
        <v>0.7</v>
      </c>
      <c r="AD14" s="500"/>
      <c r="AE14" s="500"/>
      <c r="AF14" s="500"/>
      <c r="AG14" s="501"/>
      <c r="AH14" s="499">
        <v>0.8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136158</v>
      </c>
      <c r="S15" s="507"/>
      <c r="T15" s="507"/>
      <c r="U15" s="507"/>
      <c r="V15" s="508"/>
      <c r="W15" s="509" t="s">
        <v>137</v>
      </c>
      <c r="X15" s="405"/>
      <c r="Y15" s="405"/>
      <c r="Z15" s="405"/>
      <c r="AA15" s="405"/>
      <c r="AB15" s="406"/>
      <c r="AC15" s="372">
        <v>8800</v>
      </c>
      <c r="AD15" s="373"/>
      <c r="AE15" s="373"/>
      <c r="AF15" s="373"/>
      <c r="AG15" s="374"/>
      <c r="AH15" s="372">
        <v>9469</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20908102</v>
      </c>
      <c r="BO15" s="449"/>
      <c r="BP15" s="449"/>
      <c r="BQ15" s="449"/>
      <c r="BR15" s="449"/>
      <c r="BS15" s="449"/>
      <c r="BT15" s="449"/>
      <c r="BU15" s="450"/>
      <c r="BV15" s="448">
        <v>20231128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15.9</v>
      </c>
      <c r="AD16" s="500"/>
      <c r="AE16" s="500"/>
      <c r="AF16" s="500"/>
      <c r="AG16" s="501"/>
      <c r="AH16" s="499">
        <v>17.600000000000001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23610460</v>
      </c>
      <c r="BO16" s="420"/>
      <c r="BP16" s="420"/>
      <c r="BQ16" s="420"/>
      <c r="BR16" s="420"/>
      <c r="BS16" s="420"/>
      <c r="BT16" s="420"/>
      <c r="BU16" s="421"/>
      <c r="BV16" s="419">
        <v>22884770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46022</v>
      </c>
      <c r="AD17" s="373"/>
      <c r="AE17" s="373"/>
      <c r="AF17" s="373"/>
      <c r="AG17" s="374"/>
      <c r="AH17" s="372">
        <v>43861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27201527</v>
      </c>
      <c r="BO17" s="420"/>
      <c r="BP17" s="420"/>
      <c r="BQ17" s="420"/>
      <c r="BR17" s="420"/>
      <c r="BS17" s="420"/>
      <c r="BT17" s="420"/>
      <c r="BU17" s="421"/>
      <c r="BV17" s="419">
        <v>26316462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47.9</v>
      </c>
      <c r="M18" s="472"/>
      <c r="N18" s="472"/>
      <c r="O18" s="472"/>
      <c r="P18" s="472"/>
      <c r="Q18" s="472"/>
      <c r="R18" s="473"/>
      <c r="S18" s="473"/>
      <c r="T18" s="473"/>
      <c r="U18" s="473"/>
      <c r="V18" s="474"/>
      <c r="W18" s="490"/>
      <c r="X18" s="491"/>
      <c r="Y18" s="491"/>
      <c r="Z18" s="491"/>
      <c r="AA18" s="491"/>
      <c r="AB18" s="515"/>
      <c r="AC18" s="389">
        <v>83.4</v>
      </c>
      <c r="AD18" s="390"/>
      <c r="AE18" s="390"/>
      <c r="AF18" s="390"/>
      <c r="AG18" s="475"/>
      <c r="AH18" s="389">
        <v>81.599999999999994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28502578</v>
      </c>
      <c r="BO18" s="420"/>
      <c r="BP18" s="420"/>
      <c r="BQ18" s="420"/>
      <c r="BR18" s="420"/>
      <c r="BS18" s="420"/>
      <c r="BT18" s="420"/>
      <c r="BU18" s="421"/>
      <c r="BV18" s="419">
        <v>28119320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2857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45256754</v>
      </c>
      <c r="BO19" s="420"/>
      <c r="BP19" s="420"/>
      <c r="BQ19" s="420"/>
      <c r="BR19" s="420"/>
      <c r="BS19" s="420"/>
      <c r="BT19" s="420"/>
      <c r="BU19" s="421"/>
      <c r="BV19" s="419">
        <v>42569465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58088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49876086</v>
      </c>
      <c r="BO22" s="449"/>
      <c r="BP22" s="449"/>
      <c r="BQ22" s="449"/>
      <c r="BR22" s="449"/>
      <c r="BS22" s="449"/>
      <c r="BT22" s="449"/>
      <c r="BU22" s="450"/>
      <c r="BV22" s="448">
        <v>52069902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34287725</v>
      </c>
      <c r="BO23" s="420"/>
      <c r="BP23" s="420"/>
      <c r="BQ23" s="420"/>
      <c r="BR23" s="420"/>
      <c r="BS23" s="420"/>
      <c r="BT23" s="420"/>
      <c r="BU23" s="421"/>
      <c r="BV23" s="419">
        <v>36980554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7520</v>
      </c>
      <c r="R24" s="373"/>
      <c r="S24" s="373"/>
      <c r="T24" s="373"/>
      <c r="U24" s="373"/>
      <c r="V24" s="374"/>
      <c r="W24" s="462"/>
      <c r="X24" s="399"/>
      <c r="Y24" s="400"/>
      <c r="Z24" s="375" t="s">
        <v>162</v>
      </c>
      <c r="AA24" s="376"/>
      <c r="AB24" s="376"/>
      <c r="AC24" s="376"/>
      <c r="AD24" s="376"/>
      <c r="AE24" s="376"/>
      <c r="AF24" s="376"/>
      <c r="AG24" s="377"/>
      <c r="AH24" s="372">
        <v>941</v>
      </c>
      <c r="AI24" s="373"/>
      <c r="AJ24" s="373"/>
      <c r="AK24" s="373"/>
      <c r="AL24" s="374"/>
      <c r="AM24" s="372">
        <v>2812649</v>
      </c>
      <c r="AN24" s="373"/>
      <c r="AO24" s="373"/>
      <c r="AP24" s="373"/>
      <c r="AQ24" s="373"/>
      <c r="AR24" s="374"/>
      <c r="AS24" s="372">
        <v>2989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36329346</v>
      </c>
      <c r="BO24" s="420"/>
      <c r="BP24" s="420"/>
      <c r="BQ24" s="420"/>
      <c r="BR24" s="420"/>
      <c r="BS24" s="420"/>
      <c r="BT24" s="420"/>
      <c r="BU24" s="421"/>
      <c r="BV24" s="419">
        <v>37340312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8180</v>
      </c>
      <c r="R25" s="373"/>
      <c r="S25" s="373"/>
      <c r="T25" s="373"/>
      <c r="U25" s="373"/>
      <c r="V25" s="374"/>
      <c r="W25" s="462"/>
      <c r="X25" s="399"/>
      <c r="Y25" s="400"/>
      <c r="Z25" s="375" t="s">
        <v>165</v>
      </c>
      <c r="AA25" s="376"/>
      <c r="AB25" s="376"/>
      <c r="AC25" s="376"/>
      <c r="AD25" s="376"/>
      <c r="AE25" s="376"/>
      <c r="AF25" s="376"/>
      <c r="AG25" s="377"/>
      <c r="AH25" s="372">
        <v>136</v>
      </c>
      <c r="AI25" s="373"/>
      <c r="AJ25" s="373"/>
      <c r="AK25" s="373"/>
      <c r="AL25" s="374"/>
      <c r="AM25" s="372">
        <v>422280</v>
      </c>
      <c r="AN25" s="373"/>
      <c r="AO25" s="373"/>
      <c r="AP25" s="373"/>
      <c r="AQ25" s="373"/>
      <c r="AR25" s="374"/>
      <c r="AS25" s="372">
        <v>3105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20814153</v>
      </c>
      <c r="BO25" s="449"/>
      <c r="BP25" s="449"/>
      <c r="BQ25" s="449"/>
      <c r="BR25" s="449"/>
      <c r="BS25" s="449"/>
      <c r="BT25" s="449"/>
      <c r="BU25" s="450"/>
      <c r="BV25" s="448">
        <v>22935875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7240</v>
      </c>
      <c r="R26" s="373"/>
      <c r="S26" s="373"/>
      <c r="T26" s="373"/>
      <c r="U26" s="373"/>
      <c r="V26" s="374"/>
      <c r="W26" s="462"/>
      <c r="X26" s="399"/>
      <c r="Y26" s="400"/>
      <c r="Z26" s="375" t="s">
        <v>168</v>
      </c>
      <c r="AA26" s="430"/>
      <c r="AB26" s="430"/>
      <c r="AC26" s="430"/>
      <c r="AD26" s="430"/>
      <c r="AE26" s="430"/>
      <c r="AF26" s="430"/>
      <c r="AG26" s="431"/>
      <c r="AH26" s="372">
        <v>100</v>
      </c>
      <c r="AI26" s="373"/>
      <c r="AJ26" s="373"/>
      <c r="AK26" s="373"/>
      <c r="AL26" s="374"/>
      <c r="AM26" s="372">
        <v>294300</v>
      </c>
      <c r="AN26" s="373"/>
      <c r="AO26" s="373"/>
      <c r="AP26" s="373"/>
      <c r="AQ26" s="373"/>
      <c r="AR26" s="374"/>
      <c r="AS26" s="372">
        <v>2943</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5269245</v>
      </c>
      <c r="BO26" s="420"/>
      <c r="BP26" s="420"/>
      <c r="BQ26" s="420"/>
      <c r="BR26" s="420"/>
      <c r="BS26" s="420"/>
      <c r="BT26" s="420"/>
      <c r="BU26" s="421"/>
      <c r="BV26" s="419">
        <v>3597823</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7200</v>
      </c>
      <c r="R27" s="373"/>
      <c r="S27" s="373"/>
      <c r="T27" s="373"/>
      <c r="U27" s="373"/>
      <c r="V27" s="374"/>
      <c r="W27" s="462"/>
      <c r="X27" s="399"/>
      <c r="Y27" s="400"/>
      <c r="Z27" s="375" t="s">
        <v>171</v>
      </c>
      <c r="AA27" s="376"/>
      <c r="AB27" s="376"/>
      <c r="AC27" s="376"/>
      <c r="AD27" s="376"/>
      <c r="AE27" s="376"/>
      <c r="AF27" s="376"/>
      <c r="AG27" s="377"/>
      <c r="AH27" s="372">
        <v>53</v>
      </c>
      <c r="AI27" s="373"/>
      <c r="AJ27" s="373"/>
      <c r="AK27" s="373"/>
      <c r="AL27" s="374"/>
      <c r="AM27" s="372">
        <v>167499</v>
      </c>
      <c r="AN27" s="373"/>
      <c r="AO27" s="373"/>
      <c r="AP27" s="373"/>
      <c r="AQ27" s="373"/>
      <c r="AR27" s="374"/>
      <c r="AS27" s="372">
        <v>3160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2088685</v>
      </c>
      <c r="BO27" s="454"/>
      <c r="BP27" s="454"/>
      <c r="BQ27" s="454"/>
      <c r="BR27" s="454"/>
      <c r="BS27" s="454"/>
      <c r="BT27" s="454"/>
      <c r="BU27" s="455"/>
      <c r="BV27" s="453">
        <v>2085117</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6600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5393419</v>
      </c>
      <c r="BO28" s="449"/>
      <c r="BP28" s="449"/>
      <c r="BQ28" s="449"/>
      <c r="BR28" s="449"/>
      <c r="BS28" s="449"/>
      <c r="BT28" s="449"/>
      <c r="BU28" s="450"/>
      <c r="BV28" s="448">
        <v>5076939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21</v>
      </c>
      <c r="M29" s="373"/>
      <c r="N29" s="373"/>
      <c r="O29" s="373"/>
      <c r="P29" s="374"/>
      <c r="Q29" s="372">
        <v>6100</v>
      </c>
      <c r="R29" s="373"/>
      <c r="S29" s="373"/>
      <c r="T29" s="373"/>
      <c r="U29" s="373"/>
      <c r="V29" s="374"/>
      <c r="W29" s="463"/>
      <c r="X29" s="464"/>
      <c r="Y29" s="465"/>
      <c r="Z29" s="375" t="s">
        <v>177</v>
      </c>
      <c r="AA29" s="376"/>
      <c r="AB29" s="376"/>
      <c r="AC29" s="376"/>
      <c r="AD29" s="376"/>
      <c r="AE29" s="376"/>
      <c r="AF29" s="376"/>
      <c r="AG29" s="377"/>
      <c r="AH29" s="372">
        <v>994</v>
      </c>
      <c r="AI29" s="373"/>
      <c r="AJ29" s="373"/>
      <c r="AK29" s="373"/>
      <c r="AL29" s="374"/>
      <c r="AM29" s="372">
        <v>2980148</v>
      </c>
      <c r="AN29" s="373"/>
      <c r="AO29" s="373"/>
      <c r="AP29" s="373"/>
      <c r="AQ29" s="373"/>
      <c r="AR29" s="374"/>
      <c r="AS29" s="372">
        <v>2998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6724030</v>
      </c>
      <c r="BO29" s="420"/>
      <c r="BP29" s="420"/>
      <c r="BQ29" s="420"/>
      <c r="BR29" s="420"/>
      <c r="BS29" s="420"/>
      <c r="BT29" s="420"/>
      <c r="BU29" s="421"/>
      <c r="BV29" s="419">
        <v>6106193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11874029</v>
      </c>
      <c r="BO30" s="454"/>
      <c r="BP30" s="454"/>
      <c r="BQ30" s="454"/>
      <c r="BR30" s="454"/>
      <c r="BS30" s="454"/>
      <c r="BT30" s="454"/>
      <c r="BU30" s="455"/>
      <c r="BV30" s="453">
        <v>10954613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特別会計国民健康保険事業費</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大阪府後期高齢者医療広域連合
（一般会計）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箕面市医療保健センター</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特別会計公共用地先行取得事業費</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特別会計介護保険事業費</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公共下水道事業会計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大阪府後期高齢者医療広域連合
（後期高齢者医療特別会計）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箕面市障害者事業団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特別会計後期高齢者医療事業費</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IF('各会計、関係団体の財政状況及び健全化判断比率'!B34="","",'各会計、関係団体の財政状況及び健全化判断比率'!B34)</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大阪広域水道企業団
水道事業会計（水道用水供給事業）</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箕面市メイプル文化財団</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特別会計介護サービス事業費</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IF('各会計、関係団体の財政状況及び健全化判断比率'!B35="","",'各会計、関係団体の財政状況及び健全化判断比率'!B35)</f>
        <v>ボートレース事業会計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大阪広域水道企業団
（工業用水道事業会計）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箕面市国際交流協会</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箕面市都市開発</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箕面FMまちそだて</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箕面市土地開発公社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b+Jkpisiz1Jo52Q3mfNK43S2gvVquFL/ewPchcfLNJ2sbSL9GS/sR98Qd8nlkETyqoL0LvQD1HWl90OWJq5jNA==" saltValue="ZR57xH3MYdOg+81vRoacB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25721162</v>
      </c>
      <c r="S5" s="677"/>
      <c r="T5" s="677"/>
      <c r="U5" s="677"/>
      <c r="V5" s="677"/>
      <c r="W5" s="677"/>
      <c r="X5" s="677"/>
      <c r="Y5" s="702"/>
      <c r="Z5" s="715">
        <v>32.700000000000003</v>
      </c>
      <c r="AA5" s="715"/>
      <c r="AB5" s="715"/>
      <c r="AC5" s="715"/>
      <c r="AD5" s="716">
        <v>23316878</v>
      </c>
      <c r="AE5" s="716"/>
      <c r="AF5" s="716"/>
      <c r="AG5" s="716"/>
      <c r="AH5" s="716"/>
      <c r="AI5" s="716"/>
      <c r="AJ5" s="716"/>
      <c r="AK5" s="716"/>
      <c r="AL5" s="703">
        <v>75.599999999999994</v>
      </c>
      <c r="AM5" s="685"/>
      <c r="AN5" s="685"/>
      <c r="AO5" s="704"/>
      <c r="AP5" s="679" t="s">
        <v>216</v>
      </c>
      <c r="AQ5" s="680"/>
      <c r="AR5" s="680"/>
      <c r="AS5" s="680"/>
      <c r="AT5" s="680"/>
      <c r="AU5" s="680"/>
      <c r="AV5" s="680"/>
      <c r="AW5" s="680"/>
      <c r="AX5" s="680"/>
      <c r="AY5" s="680"/>
      <c r="AZ5" s="680"/>
      <c r="BA5" s="680"/>
      <c r="BB5" s="680"/>
      <c r="BC5" s="680"/>
      <c r="BD5" s="680"/>
      <c r="BE5" s="680"/>
      <c r="BF5" s="681"/>
      <c r="BG5" s="621">
        <v>23257288</v>
      </c>
      <c r="BH5" s="622"/>
      <c r="BI5" s="622"/>
      <c r="BJ5" s="622"/>
      <c r="BK5" s="622"/>
      <c r="BL5" s="622"/>
      <c r="BM5" s="622"/>
      <c r="BN5" s="623"/>
      <c r="BO5" s="659">
        <v>90.4</v>
      </c>
      <c r="BP5" s="659"/>
      <c r="BQ5" s="659"/>
      <c r="BR5" s="659"/>
      <c r="BS5" s="660">
        <v>193819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278542</v>
      </c>
      <c r="S6" s="622"/>
      <c r="T6" s="622"/>
      <c r="U6" s="622"/>
      <c r="V6" s="622"/>
      <c r="W6" s="622"/>
      <c r="X6" s="622"/>
      <c r="Y6" s="623"/>
      <c r="Z6" s="659">
        <v>0.4</v>
      </c>
      <c r="AA6" s="659"/>
      <c r="AB6" s="659"/>
      <c r="AC6" s="659"/>
      <c r="AD6" s="660">
        <v>278542</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23257288</v>
      </c>
      <c r="BH6" s="622"/>
      <c r="BI6" s="622"/>
      <c r="BJ6" s="622"/>
      <c r="BK6" s="622"/>
      <c r="BL6" s="622"/>
      <c r="BM6" s="622"/>
      <c r="BN6" s="623"/>
      <c r="BO6" s="659">
        <v>90.4</v>
      </c>
      <c r="BP6" s="659"/>
      <c r="BQ6" s="659"/>
      <c r="BR6" s="659"/>
      <c r="BS6" s="660">
        <v>193819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419622</v>
      </c>
      <c r="CS6" s="622"/>
      <c r="CT6" s="622"/>
      <c r="CU6" s="622"/>
      <c r="CV6" s="622"/>
      <c r="CW6" s="622"/>
      <c r="CX6" s="622"/>
      <c r="CY6" s="623"/>
      <c r="CZ6" s="703">
        <v>0.6</v>
      </c>
      <c r="DA6" s="685"/>
      <c r="DB6" s="685"/>
      <c r="DC6" s="705"/>
      <c r="DD6" s="627" t="s">
        <v>122</v>
      </c>
      <c r="DE6" s="622"/>
      <c r="DF6" s="622"/>
      <c r="DG6" s="622"/>
      <c r="DH6" s="622"/>
      <c r="DI6" s="622"/>
      <c r="DJ6" s="622"/>
      <c r="DK6" s="622"/>
      <c r="DL6" s="622"/>
      <c r="DM6" s="622"/>
      <c r="DN6" s="622"/>
      <c r="DO6" s="622"/>
      <c r="DP6" s="623"/>
      <c r="DQ6" s="627">
        <v>419622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24276</v>
      </c>
      <c r="S7" s="622"/>
      <c r="T7" s="622"/>
      <c r="U7" s="622"/>
      <c r="V7" s="622"/>
      <c r="W7" s="622"/>
      <c r="X7" s="622"/>
      <c r="Y7" s="623"/>
      <c r="Z7" s="659">
        <v>0</v>
      </c>
      <c r="AA7" s="659"/>
      <c r="AB7" s="659"/>
      <c r="AC7" s="659"/>
      <c r="AD7" s="660">
        <v>24276</v>
      </c>
      <c r="AE7" s="660"/>
      <c r="AF7" s="660"/>
      <c r="AG7" s="660"/>
      <c r="AH7" s="660"/>
      <c r="AI7" s="660"/>
      <c r="AJ7" s="660"/>
      <c r="AK7" s="660"/>
      <c r="AL7" s="624">
        <v>0.1</v>
      </c>
      <c r="AM7" s="625"/>
      <c r="AN7" s="625"/>
      <c r="AO7" s="661"/>
      <c r="AP7" s="618" t="s">
        <v>224</v>
      </c>
      <c r="AQ7" s="619"/>
      <c r="AR7" s="619"/>
      <c r="AS7" s="619"/>
      <c r="AT7" s="619"/>
      <c r="AU7" s="619"/>
      <c r="AV7" s="619"/>
      <c r="AW7" s="619"/>
      <c r="AX7" s="619"/>
      <c r="AY7" s="619"/>
      <c r="AZ7" s="619"/>
      <c r="BA7" s="619"/>
      <c r="BB7" s="619"/>
      <c r="BC7" s="619"/>
      <c r="BD7" s="619"/>
      <c r="BE7" s="619"/>
      <c r="BF7" s="620"/>
      <c r="BG7" s="621">
        <v>12003580</v>
      </c>
      <c r="BH7" s="622"/>
      <c r="BI7" s="622"/>
      <c r="BJ7" s="622"/>
      <c r="BK7" s="622"/>
      <c r="BL7" s="622"/>
      <c r="BM7" s="622"/>
      <c r="BN7" s="623"/>
      <c r="BO7" s="659">
        <v>46.7</v>
      </c>
      <c r="BP7" s="659"/>
      <c r="BQ7" s="659"/>
      <c r="BR7" s="659"/>
      <c r="BS7" s="660">
        <v>193819</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7479085</v>
      </c>
      <c r="CS7" s="622"/>
      <c r="CT7" s="622"/>
      <c r="CU7" s="622"/>
      <c r="CV7" s="622"/>
      <c r="CW7" s="622"/>
      <c r="CX7" s="622"/>
      <c r="CY7" s="623"/>
      <c r="CZ7" s="659">
        <v>9.8000000000000007</v>
      </c>
      <c r="DA7" s="659"/>
      <c r="DB7" s="659"/>
      <c r="DC7" s="659"/>
      <c r="DD7" s="627">
        <v>437247</v>
      </c>
      <c r="DE7" s="622"/>
      <c r="DF7" s="622"/>
      <c r="DG7" s="622"/>
      <c r="DH7" s="622"/>
      <c r="DI7" s="622"/>
      <c r="DJ7" s="622"/>
      <c r="DK7" s="622"/>
      <c r="DL7" s="622"/>
      <c r="DM7" s="622"/>
      <c r="DN7" s="622"/>
      <c r="DO7" s="622"/>
      <c r="DP7" s="623"/>
      <c r="DQ7" s="627">
        <v>6379112</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242412</v>
      </c>
      <c r="S8" s="622"/>
      <c r="T8" s="622"/>
      <c r="U8" s="622"/>
      <c r="V8" s="622"/>
      <c r="W8" s="622"/>
      <c r="X8" s="622"/>
      <c r="Y8" s="623"/>
      <c r="Z8" s="659">
        <v>0.3</v>
      </c>
      <c r="AA8" s="659"/>
      <c r="AB8" s="659"/>
      <c r="AC8" s="659"/>
      <c r="AD8" s="660">
        <v>242412</v>
      </c>
      <c r="AE8" s="660"/>
      <c r="AF8" s="660"/>
      <c r="AG8" s="660"/>
      <c r="AH8" s="660"/>
      <c r="AI8" s="660"/>
      <c r="AJ8" s="660"/>
      <c r="AK8" s="660"/>
      <c r="AL8" s="624">
        <v>0.8</v>
      </c>
      <c r="AM8" s="625"/>
      <c r="AN8" s="625"/>
      <c r="AO8" s="661"/>
      <c r="AP8" s="618" t="s">
        <v>227</v>
      </c>
      <c r="AQ8" s="619"/>
      <c r="AR8" s="619"/>
      <c r="AS8" s="619"/>
      <c r="AT8" s="619"/>
      <c r="AU8" s="619"/>
      <c r="AV8" s="619"/>
      <c r="AW8" s="619"/>
      <c r="AX8" s="619"/>
      <c r="AY8" s="619"/>
      <c r="AZ8" s="619"/>
      <c r="BA8" s="619"/>
      <c r="BB8" s="619"/>
      <c r="BC8" s="619"/>
      <c r="BD8" s="619"/>
      <c r="BE8" s="619"/>
      <c r="BF8" s="620"/>
      <c r="BG8" s="621">
        <v>232365</v>
      </c>
      <c r="BH8" s="622"/>
      <c r="BI8" s="622"/>
      <c r="BJ8" s="622"/>
      <c r="BK8" s="622"/>
      <c r="BL8" s="622"/>
      <c r="BM8" s="622"/>
      <c r="BN8" s="623"/>
      <c r="BO8" s="659">
        <v>0.9</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26181560</v>
      </c>
      <c r="CS8" s="622"/>
      <c r="CT8" s="622"/>
      <c r="CU8" s="622"/>
      <c r="CV8" s="622"/>
      <c r="CW8" s="622"/>
      <c r="CX8" s="622"/>
      <c r="CY8" s="623"/>
      <c r="CZ8" s="659">
        <v>34.4</v>
      </c>
      <c r="DA8" s="659"/>
      <c r="DB8" s="659"/>
      <c r="DC8" s="659"/>
      <c r="DD8" s="627">
        <v>699886</v>
      </c>
      <c r="DE8" s="622"/>
      <c r="DF8" s="622"/>
      <c r="DG8" s="622"/>
      <c r="DH8" s="622"/>
      <c r="DI8" s="622"/>
      <c r="DJ8" s="622"/>
      <c r="DK8" s="622"/>
      <c r="DL8" s="622"/>
      <c r="DM8" s="622"/>
      <c r="DN8" s="622"/>
      <c r="DO8" s="622"/>
      <c r="DP8" s="623"/>
      <c r="DQ8" s="627">
        <v>12739610</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260413</v>
      </c>
      <c r="S9" s="622"/>
      <c r="T9" s="622"/>
      <c r="U9" s="622"/>
      <c r="V9" s="622"/>
      <c r="W9" s="622"/>
      <c r="X9" s="622"/>
      <c r="Y9" s="623"/>
      <c r="Z9" s="659">
        <v>0.3</v>
      </c>
      <c r="AA9" s="659"/>
      <c r="AB9" s="659"/>
      <c r="AC9" s="659"/>
      <c r="AD9" s="660">
        <v>260413</v>
      </c>
      <c r="AE9" s="660"/>
      <c r="AF9" s="660"/>
      <c r="AG9" s="660"/>
      <c r="AH9" s="660"/>
      <c r="AI9" s="660"/>
      <c r="AJ9" s="660"/>
      <c r="AK9" s="660"/>
      <c r="AL9" s="624">
        <v>0.8</v>
      </c>
      <c r="AM9" s="625"/>
      <c r="AN9" s="625"/>
      <c r="AO9" s="661"/>
      <c r="AP9" s="618" t="s">
        <v>230</v>
      </c>
      <c r="AQ9" s="619"/>
      <c r="AR9" s="619"/>
      <c r="AS9" s="619"/>
      <c r="AT9" s="619"/>
      <c r="AU9" s="619"/>
      <c r="AV9" s="619"/>
      <c r="AW9" s="619"/>
      <c r="AX9" s="619"/>
      <c r="AY9" s="619"/>
      <c r="AZ9" s="619"/>
      <c r="BA9" s="619"/>
      <c r="BB9" s="619"/>
      <c r="BC9" s="619"/>
      <c r="BD9" s="619"/>
      <c r="BE9" s="619"/>
      <c r="BF9" s="620"/>
      <c r="BG9" s="621">
        <v>10693101</v>
      </c>
      <c r="BH9" s="622"/>
      <c r="BI9" s="622"/>
      <c r="BJ9" s="622"/>
      <c r="BK9" s="622"/>
      <c r="BL9" s="622"/>
      <c r="BM9" s="622"/>
      <c r="BN9" s="623"/>
      <c r="BO9" s="659">
        <v>41.6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5189103</v>
      </c>
      <c r="CS9" s="622"/>
      <c r="CT9" s="622"/>
      <c r="CU9" s="622"/>
      <c r="CV9" s="622"/>
      <c r="CW9" s="622"/>
      <c r="CX9" s="622"/>
      <c r="CY9" s="623"/>
      <c r="CZ9" s="659">
        <v>6.8</v>
      </c>
      <c r="DA9" s="659"/>
      <c r="DB9" s="659"/>
      <c r="DC9" s="659"/>
      <c r="DD9" s="627">
        <v>16114</v>
      </c>
      <c r="DE9" s="622"/>
      <c r="DF9" s="622"/>
      <c r="DG9" s="622"/>
      <c r="DH9" s="622"/>
      <c r="DI9" s="622"/>
      <c r="DJ9" s="622"/>
      <c r="DK9" s="622"/>
      <c r="DL9" s="622"/>
      <c r="DM9" s="622"/>
      <c r="DN9" s="622"/>
      <c r="DO9" s="622"/>
      <c r="DP9" s="623"/>
      <c r="DQ9" s="627">
        <v>4258872</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398806</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66505</v>
      </c>
      <c r="CS10" s="622"/>
      <c r="CT10" s="622"/>
      <c r="CU10" s="622"/>
      <c r="CV10" s="622"/>
      <c r="CW10" s="622"/>
      <c r="CX10" s="622"/>
      <c r="CY10" s="623"/>
      <c r="CZ10" s="659">
        <v>0.1</v>
      </c>
      <c r="DA10" s="659"/>
      <c r="DB10" s="659"/>
      <c r="DC10" s="659"/>
      <c r="DD10" s="627">
        <v>3613</v>
      </c>
      <c r="DE10" s="622"/>
      <c r="DF10" s="622"/>
      <c r="DG10" s="622"/>
      <c r="DH10" s="622"/>
      <c r="DI10" s="622"/>
      <c r="DJ10" s="622"/>
      <c r="DK10" s="622"/>
      <c r="DL10" s="622"/>
      <c r="DM10" s="622"/>
      <c r="DN10" s="622"/>
      <c r="DO10" s="622"/>
      <c r="DP10" s="623"/>
      <c r="DQ10" s="627">
        <v>65608</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3051831</v>
      </c>
      <c r="S11" s="622"/>
      <c r="T11" s="622"/>
      <c r="U11" s="622"/>
      <c r="V11" s="622"/>
      <c r="W11" s="622"/>
      <c r="X11" s="622"/>
      <c r="Y11" s="623"/>
      <c r="Z11" s="624">
        <v>3.9</v>
      </c>
      <c r="AA11" s="625"/>
      <c r="AB11" s="625"/>
      <c r="AC11" s="626"/>
      <c r="AD11" s="627">
        <v>3051831</v>
      </c>
      <c r="AE11" s="622"/>
      <c r="AF11" s="622"/>
      <c r="AG11" s="622"/>
      <c r="AH11" s="622"/>
      <c r="AI11" s="622"/>
      <c r="AJ11" s="622"/>
      <c r="AK11" s="623"/>
      <c r="AL11" s="624">
        <v>9.9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679308</v>
      </c>
      <c r="BH11" s="622"/>
      <c r="BI11" s="622"/>
      <c r="BJ11" s="622"/>
      <c r="BK11" s="622"/>
      <c r="BL11" s="622"/>
      <c r="BM11" s="622"/>
      <c r="BN11" s="623"/>
      <c r="BO11" s="659">
        <v>2.6</v>
      </c>
      <c r="BP11" s="659"/>
      <c r="BQ11" s="659"/>
      <c r="BR11" s="659"/>
      <c r="BS11" s="660">
        <v>193819</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140939</v>
      </c>
      <c r="CS11" s="622"/>
      <c r="CT11" s="622"/>
      <c r="CU11" s="622"/>
      <c r="CV11" s="622"/>
      <c r="CW11" s="622"/>
      <c r="CX11" s="622"/>
      <c r="CY11" s="623"/>
      <c r="CZ11" s="659">
        <v>0.2</v>
      </c>
      <c r="DA11" s="659"/>
      <c r="DB11" s="659"/>
      <c r="DC11" s="659"/>
      <c r="DD11" s="627">
        <v>14015</v>
      </c>
      <c r="DE11" s="622"/>
      <c r="DF11" s="622"/>
      <c r="DG11" s="622"/>
      <c r="DH11" s="622"/>
      <c r="DI11" s="622"/>
      <c r="DJ11" s="622"/>
      <c r="DK11" s="622"/>
      <c r="DL11" s="622"/>
      <c r="DM11" s="622"/>
      <c r="DN11" s="622"/>
      <c r="DO11" s="622"/>
      <c r="DP11" s="623"/>
      <c r="DQ11" s="627">
        <v>110319</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1947</v>
      </c>
      <c r="S12" s="622"/>
      <c r="T12" s="622"/>
      <c r="U12" s="622"/>
      <c r="V12" s="622"/>
      <c r="W12" s="622"/>
      <c r="X12" s="622"/>
      <c r="Y12" s="623"/>
      <c r="Z12" s="659">
        <v>0</v>
      </c>
      <c r="AA12" s="659"/>
      <c r="AB12" s="659"/>
      <c r="AC12" s="659"/>
      <c r="AD12" s="660">
        <v>1947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10408573</v>
      </c>
      <c r="BH12" s="622"/>
      <c r="BI12" s="622"/>
      <c r="BJ12" s="622"/>
      <c r="BK12" s="622"/>
      <c r="BL12" s="622"/>
      <c r="BM12" s="622"/>
      <c r="BN12" s="623"/>
      <c r="BO12" s="659">
        <v>40.5</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475487</v>
      </c>
      <c r="CS12" s="622"/>
      <c r="CT12" s="622"/>
      <c r="CU12" s="622"/>
      <c r="CV12" s="622"/>
      <c r="CW12" s="622"/>
      <c r="CX12" s="622"/>
      <c r="CY12" s="623"/>
      <c r="CZ12" s="659">
        <v>0.6</v>
      </c>
      <c r="DA12" s="659"/>
      <c r="DB12" s="659"/>
      <c r="DC12" s="659"/>
      <c r="DD12" s="627" t="s">
        <v>122</v>
      </c>
      <c r="DE12" s="622"/>
      <c r="DF12" s="622"/>
      <c r="DG12" s="622"/>
      <c r="DH12" s="622"/>
      <c r="DI12" s="622"/>
      <c r="DJ12" s="622"/>
      <c r="DK12" s="622"/>
      <c r="DL12" s="622"/>
      <c r="DM12" s="622"/>
      <c r="DN12" s="622"/>
      <c r="DO12" s="622"/>
      <c r="DP12" s="623"/>
      <c r="DQ12" s="627">
        <v>381618</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10394572</v>
      </c>
      <c r="BH13" s="622"/>
      <c r="BI13" s="622"/>
      <c r="BJ13" s="622"/>
      <c r="BK13" s="622"/>
      <c r="BL13" s="622"/>
      <c r="BM13" s="622"/>
      <c r="BN13" s="623"/>
      <c r="BO13" s="659">
        <v>40.4</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16646909</v>
      </c>
      <c r="CS13" s="622"/>
      <c r="CT13" s="622"/>
      <c r="CU13" s="622"/>
      <c r="CV13" s="622"/>
      <c r="CW13" s="622"/>
      <c r="CX13" s="622"/>
      <c r="CY13" s="623"/>
      <c r="CZ13" s="659">
        <v>21.9</v>
      </c>
      <c r="DA13" s="659"/>
      <c r="DB13" s="659"/>
      <c r="DC13" s="659"/>
      <c r="DD13" s="627">
        <v>13982854</v>
      </c>
      <c r="DE13" s="622"/>
      <c r="DF13" s="622"/>
      <c r="DG13" s="622"/>
      <c r="DH13" s="622"/>
      <c r="DI13" s="622"/>
      <c r="DJ13" s="622"/>
      <c r="DK13" s="622"/>
      <c r="DL13" s="622"/>
      <c r="DM13" s="622"/>
      <c r="DN13" s="622"/>
      <c r="DO13" s="622"/>
      <c r="DP13" s="623"/>
      <c r="DQ13" s="627">
        <v>5447514</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3363</v>
      </c>
      <c r="S14" s="622"/>
      <c r="T14" s="622"/>
      <c r="U14" s="622"/>
      <c r="V14" s="622"/>
      <c r="W14" s="622"/>
      <c r="X14" s="622"/>
      <c r="Y14" s="623"/>
      <c r="Z14" s="659">
        <v>0</v>
      </c>
      <c r="AA14" s="659"/>
      <c r="AB14" s="659"/>
      <c r="AC14" s="659"/>
      <c r="AD14" s="660">
        <v>3363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181387</v>
      </c>
      <c r="BH14" s="622"/>
      <c r="BI14" s="622"/>
      <c r="BJ14" s="622"/>
      <c r="BK14" s="622"/>
      <c r="BL14" s="622"/>
      <c r="BM14" s="622"/>
      <c r="BN14" s="623"/>
      <c r="BO14" s="659">
        <v>0.7</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2263992</v>
      </c>
      <c r="CS14" s="622"/>
      <c r="CT14" s="622"/>
      <c r="CU14" s="622"/>
      <c r="CV14" s="622"/>
      <c r="CW14" s="622"/>
      <c r="CX14" s="622"/>
      <c r="CY14" s="623"/>
      <c r="CZ14" s="659">
        <v>3</v>
      </c>
      <c r="DA14" s="659"/>
      <c r="DB14" s="659"/>
      <c r="DC14" s="659"/>
      <c r="DD14" s="627">
        <v>602269</v>
      </c>
      <c r="DE14" s="622"/>
      <c r="DF14" s="622"/>
      <c r="DG14" s="622"/>
      <c r="DH14" s="622"/>
      <c r="DI14" s="622"/>
      <c r="DJ14" s="622"/>
      <c r="DK14" s="622"/>
      <c r="DL14" s="622"/>
      <c r="DM14" s="622"/>
      <c r="DN14" s="622"/>
      <c r="DO14" s="622"/>
      <c r="DP14" s="623"/>
      <c r="DQ14" s="627">
        <v>1355801</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663748</v>
      </c>
      <c r="BH15" s="622"/>
      <c r="BI15" s="622"/>
      <c r="BJ15" s="622"/>
      <c r="BK15" s="622"/>
      <c r="BL15" s="622"/>
      <c r="BM15" s="622"/>
      <c r="BN15" s="623"/>
      <c r="BO15" s="659">
        <v>2.6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9846751</v>
      </c>
      <c r="CS15" s="622"/>
      <c r="CT15" s="622"/>
      <c r="CU15" s="622"/>
      <c r="CV15" s="622"/>
      <c r="CW15" s="622"/>
      <c r="CX15" s="622"/>
      <c r="CY15" s="623"/>
      <c r="CZ15" s="659">
        <v>12.9</v>
      </c>
      <c r="DA15" s="659"/>
      <c r="DB15" s="659"/>
      <c r="DC15" s="659"/>
      <c r="DD15" s="627">
        <v>2070854</v>
      </c>
      <c r="DE15" s="622"/>
      <c r="DF15" s="622"/>
      <c r="DG15" s="622"/>
      <c r="DH15" s="622"/>
      <c r="DI15" s="622"/>
      <c r="DJ15" s="622"/>
      <c r="DK15" s="622"/>
      <c r="DL15" s="622"/>
      <c r="DM15" s="622"/>
      <c r="DN15" s="622"/>
      <c r="DO15" s="622"/>
      <c r="DP15" s="623"/>
      <c r="DQ15" s="627">
        <v>6250865</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73907</v>
      </c>
      <c r="S16" s="622"/>
      <c r="T16" s="622"/>
      <c r="U16" s="622"/>
      <c r="V16" s="622"/>
      <c r="W16" s="622"/>
      <c r="X16" s="622"/>
      <c r="Y16" s="623"/>
      <c r="Z16" s="659">
        <v>0.1</v>
      </c>
      <c r="AA16" s="659"/>
      <c r="AB16" s="659"/>
      <c r="AC16" s="659"/>
      <c r="AD16" s="660">
        <v>73907</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21800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21800</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305086</v>
      </c>
      <c r="S17" s="622"/>
      <c r="T17" s="622"/>
      <c r="U17" s="622"/>
      <c r="V17" s="622"/>
      <c r="W17" s="622"/>
      <c r="X17" s="622"/>
      <c r="Y17" s="623"/>
      <c r="Z17" s="659">
        <v>0.4</v>
      </c>
      <c r="AA17" s="659"/>
      <c r="AB17" s="659"/>
      <c r="AC17" s="659"/>
      <c r="AD17" s="660">
        <v>305086</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7356973</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5209421</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158599</v>
      </c>
      <c r="S18" s="622"/>
      <c r="T18" s="622"/>
      <c r="U18" s="622"/>
      <c r="V18" s="622"/>
      <c r="W18" s="622"/>
      <c r="X18" s="622"/>
      <c r="Y18" s="623"/>
      <c r="Z18" s="659">
        <v>0.2</v>
      </c>
      <c r="AA18" s="659"/>
      <c r="AB18" s="659"/>
      <c r="AC18" s="659"/>
      <c r="AD18" s="660">
        <v>158599</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v>608</v>
      </c>
      <c r="CS18" s="622"/>
      <c r="CT18" s="622"/>
      <c r="CU18" s="622"/>
      <c r="CV18" s="622"/>
      <c r="CW18" s="622"/>
      <c r="CX18" s="622"/>
      <c r="CY18" s="623"/>
      <c r="CZ18" s="659">
        <v>0</v>
      </c>
      <c r="DA18" s="659"/>
      <c r="DB18" s="659"/>
      <c r="DC18" s="659"/>
      <c r="DD18" s="627" t="s">
        <v>122</v>
      </c>
      <c r="DE18" s="622"/>
      <c r="DF18" s="622"/>
      <c r="DG18" s="622"/>
      <c r="DH18" s="622"/>
      <c r="DI18" s="622"/>
      <c r="DJ18" s="622"/>
      <c r="DK18" s="622"/>
      <c r="DL18" s="622"/>
      <c r="DM18" s="622"/>
      <c r="DN18" s="622"/>
      <c r="DO18" s="622"/>
      <c r="DP18" s="623"/>
      <c r="DQ18" s="627">
        <v>608</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157625</v>
      </c>
      <c r="S19" s="622"/>
      <c r="T19" s="622"/>
      <c r="U19" s="622"/>
      <c r="V19" s="622"/>
      <c r="W19" s="622"/>
      <c r="X19" s="622"/>
      <c r="Y19" s="623"/>
      <c r="Z19" s="659">
        <v>0.2</v>
      </c>
      <c r="AA19" s="659"/>
      <c r="AB19" s="659"/>
      <c r="AC19" s="659"/>
      <c r="AD19" s="660">
        <v>157625</v>
      </c>
      <c r="AE19" s="660"/>
      <c r="AF19" s="660"/>
      <c r="AG19" s="660"/>
      <c r="AH19" s="660"/>
      <c r="AI19" s="660"/>
      <c r="AJ19" s="660"/>
      <c r="AK19" s="660"/>
      <c r="AL19" s="624">
        <v>0.5</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2463874</v>
      </c>
      <c r="BH19" s="622"/>
      <c r="BI19" s="622"/>
      <c r="BJ19" s="622"/>
      <c r="BK19" s="622"/>
      <c r="BL19" s="622"/>
      <c r="BM19" s="622"/>
      <c r="BN19" s="623"/>
      <c r="BO19" s="659">
        <v>9.6</v>
      </c>
      <c r="BP19" s="659"/>
      <c r="BQ19" s="659"/>
      <c r="BR19" s="659"/>
      <c r="BS19" s="660">
        <v>8896</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974</v>
      </c>
      <c r="S20" s="622"/>
      <c r="T20" s="622"/>
      <c r="U20" s="622"/>
      <c r="V20" s="622"/>
      <c r="W20" s="622"/>
      <c r="X20" s="622"/>
      <c r="Y20" s="623"/>
      <c r="Z20" s="659">
        <v>0</v>
      </c>
      <c r="AA20" s="659"/>
      <c r="AB20" s="659"/>
      <c r="AC20" s="659"/>
      <c r="AD20" s="660">
        <v>974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2406327</v>
      </c>
      <c r="BH20" s="622"/>
      <c r="BI20" s="622"/>
      <c r="BJ20" s="622"/>
      <c r="BK20" s="622"/>
      <c r="BL20" s="622"/>
      <c r="BM20" s="622"/>
      <c r="BN20" s="623"/>
      <c r="BO20" s="659">
        <v>9.4</v>
      </c>
      <c r="BP20" s="659"/>
      <c r="BQ20" s="659"/>
      <c r="BR20" s="659"/>
      <c r="BS20" s="660">
        <v>8896</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76089334</v>
      </c>
      <c r="CS20" s="622"/>
      <c r="CT20" s="622"/>
      <c r="CU20" s="622"/>
      <c r="CV20" s="622"/>
      <c r="CW20" s="622"/>
      <c r="CX20" s="622"/>
      <c r="CY20" s="623"/>
      <c r="CZ20" s="659">
        <v>100</v>
      </c>
      <c r="DA20" s="659"/>
      <c r="DB20" s="659"/>
      <c r="DC20" s="659"/>
      <c r="DD20" s="627">
        <v>17826852</v>
      </c>
      <c r="DE20" s="622"/>
      <c r="DF20" s="622"/>
      <c r="DG20" s="622"/>
      <c r="DH20" s="622"/>
      <c r="DI20" s="622"/>
      <c r="DJ20" s="622"/>
      <c r="DK20" s="622"/>
      <c r="DL20" s="622"/>
      <c r="DM20" s="622"/>
      <c r="DN20" s="622"/>
      <c r="DO20" s="622"/>
      <c r="DP20" s="623"/>
      <c r="DQ20" s="627">
        <v>42640770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2792113</v>
      </c>
      <c r="S21" s="622"/>
      <c r="T21" s="622"/>
      <c r="U21" s="622"/>
      <c r="V21" s="622"/>
      <c r="W21" s="622"/>
      <c r="X21" s="622"/>
      <c r="Y21" s="623"/>
      <c r="Z21" s="659">
        <v>3.5</v>
      </c>
      <c r="AA21" s="659"/>
      <c r="AB21" s="659"/>
      <c r="AC21" s="659"/>
      <c r="AD21" s="660">
        <v>2702358</v>
      </c>
      <c r="AE21" s="660"/>
      <c r="AF21" s="660"/>
      <c r="AG21" s="660"/>
      <c r="AH21" s="660"/>
      <c r="AI21" s="660"/>
      <c r="AJ21" s="660"/>
      <c r="AK21" s="660"/>
      <c r="AL21" s="624">
        <v>8.8000000000000007</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59590</v>
      </c>
      <c r="BH21" s="622"/>
      <c r="BI21" s="622"/>
      <c r="BJ21" s="622"/>
      <c r="BK21" s="622"/>
      <c r="BL21" s="622"/>
      <c r="BM21" s="622"/>
      <c r="BN21" s="623"/>
      <c r="BO21" s="659">
        <v>0.2</v>
      </c>
      <c r="BP21" s="659"/>
      <c r="BQ21" s="659"/>
      <c r="BR21" s="659"/>
      <c r="BS21" s="660">
        <v>8896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2702358</v>
      </c>
      <c r="S22" s="622"/>
      <c r="T22" s="622"/>
      <c r="U22" s="622"/>
      <c r="V22" s="622"/>
      <c r="W22" s="622"/>
      <c r="X22" s="622"/>
      <c r="Y22" s="623"/>
      <c r="Z22" s="659">
        <v>3.4</v>
      </c>
      <c r="AA22" s="659"/>
      <c r="AB22" s="659"/>
      <c r="AC22" s="659"/>
      <c r="AD22" s="660">
        <v>2702358</v>
      </c>
      <c r="AE22" s="660"/>
      <c r="AF22" s="660"/>
      <c r="AG22" s="660"/>
      <c r="AH22" s="660"/>
      <c r="AI22" s="660"/>
      <c r="AJ22" s="660"/>
      <c r="AK22" s="660"/>
      <c r="AL22" s="624">
        <v>8.8000000000000007</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89755</v>
      </c>
      <c r="S23" s="622"/>
      <c r="T23" s="622"/>
      <c r="U23" s="622"/>
      <c r="V23" s="622"/>
      <c r="W23" s="622"/>
      <c r="X23" s="622"/>
      <c r="Y23" s="623"/>
      <c r="Z23" s="659">
        <v>0.1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2346737</v>
      </c>
      <c r="BH23" s="622"/>
      <c r="BI23" s="622"/>
      <c r="BJ23" s="622"/>
      <c r="BK23" s="622"/>
      <c r="BL23" s="622"/>
      <c r="BM23" s="622"/>
      <c r="BN23" s="623"/>
      <c r="BO23" s="659">
        <v>9.1</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34226184</v>
      </c>
      <c r="CS24" s="677"/>
      <c r="CT24" s="677"/>
      <c r="CU24" s="677"/>
      <c r="CV24" s="677"/>
      <c r="CW24" s="677"/>
      <c r="CX24" s="677"/>
      <c r="CY24" s="702"/>
      <c r="CZ24" s="703">
        <v>45</v>
      </c>
      <c r="DA24" s="685"/>
      <c r="DB24" s="685"/>
      <c r="DC24" s="705"/>
      <c r="DD24" s="701">
        <v>19885543</v>
      </c>
      <c r="DE24" s="677"/>
      <c r="DF24" s="677"/>
      <c r="DG24" s="677"/>
      <c r="DH24" s="677"/>
      <c r="DI24" s="677"/>
      <c r="DJ24" s="677"/>
      <c r="DK24" s="702"/>
      <c r="DL24" s="701">
        <v>16567207</v>
      </c>
      <c r="DM24" s="677"/>
      <c r="DN24" s="677"/>
      <c r="DO24" s="677"/>
      <c r="DP24" s="677"/>
      <c r="DQ24" s="677"/>
      <c r="DR24" s="677"/>
      <c r="DS24" s="677"/>
      <c r="DT24" s="677"/>
      <c r="DU24" s="677"/>
      <c r="DV24" s="702"/>
      <c r="DW24" s="703">
        <v>53.3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32913651</v>
      </c>
      <c r="S25" s="622"/>
      <c r="T25" s="622"/>
      <c r="U25" s="622"/>
      <c r="V25" s="622"/>
      <c r="W25" s="622"/>
      <c r="X25" s="622"/>
      <c r="Y25" s="623"/>
      <c r="Z25" s="659">
        <v>41.8</v>
      </c>
      <c r="AA25" s="659"/>
      <c r="AB25" s="659"/>
      <c r="AC25" s="659"/>
      <c r="AD25" s="660">
        <v>30419612</v>
      </c>
      <c r="AE25" s="660"/>
      <c r="AF25" s="660"/>
      <c r="AG25" s="660"/>
      <c r="AH25" s="660"/>
      <c r="AI25" s="660"/>
      <c r="AJ25" s="660"/>
      <c r="AK25" s="660"/>
      <c r="AL25" s="624">
        <v>98.6</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v>57547</v>
      </c>
      <c r="BH25" s="622"/>
      <c r="BI25" s="622"/>
      <c r="BJ25" s="622"/>
      <c r="BK25" s="622"/>
      <c r="BL25" s="622"/>
      <c r="BM25" s="622"/>
      <c r="BN25" s="623"/>
      <c r="BO25" s="659">
        <v>0.2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9816049</v>
      </c>
      <c r="CS25" s="634"/>
      <c r="CT25" s="634"/>
      <c r="CU25" s="634"/>
      <c r="CV25" s="634"/>
      <c r="CW25" s="634"/>
      <c r="CX25" s="634"/>
      <c r="CY25" s="635"/>
      <c r="CZ25" s="624">
        <v>12.9</v>
      </c>
      <c r="DA25" s="636"/>
      <c r="DB25" s="636"/>
      <c r="DC25" s="637"/>
      <c r="DD25" s="627">
        <v>8675392</v>
      </c>
      <c r="DE25" s="634"/>
      <c r="DF25" s="634"/>
      <c r="DG25" s="634"/>
      <c r="DH25" s="634"/>
      <c r="DI25" s="634"/>
      <c r="DJ25" s="634"/>
      <c r="DK25" s="635"/>
      <c r="DL25" s="627">
        <v>8669021</v>
      </c>
      <c r="DM25" s="634"/>
      <c r="DN25" s="634"/>
      <c r="DO25" s="634"/>
      <c r="DP25" s="634"/>
      <c r="DQ25" s="634"/>
      <c r="DR25" s="634"/>
      <c r="DS25" s="634"/>
      <c r="DT25" s="634"/>
      <c r="DU25" s="634"/>
      <c r="DV25" s="635"/>
      <c r="DW25" s="624">
        <v>27.9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14623</v>
      </c>
      <c r="S26" s="622"/>
      <c r="T26" s="622"/>
      <c r="U26" s="622"/>
      <c r="V26" s="622"/>
      <c r="W26" s="622"/>
      <c r="X26" s="622"/>
      <c r="Y26" s="623"/>
      <c r="Z26" s="659">
        <v>0</v>
      </c>
      <c r="AA26" s="659"/>
      <c r="AB26" s="659"/>
      <c r="AC26" s="659"/>
      <c r="AD26" s="660">
        <v>14623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6636857</v>
      </c>
      <c r="CS26" s="622"/>
      <c r="CT26" s="622"/>
      <c r="CU26" s="622"/>
      <c r="CV26" s="622"/>
      <c r="CW26" s="622"/>
      <c r="CX26" s="622"/>
      <c r="CY26" s="623"/>
      <c r="CZ26" s="624">
        <v>8.6999999999999993</v>
      </c>
      <c r="DA26" s="636"/>
      <c r="DB26" s="636"/>
      <c r="DC26" s="637"/>
      <c r="DD26" s="627">
        <v>5741385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723096</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25721162</v>
      </c>
      <c r="BH27" s="622"/>
      <c r="BI27" s="622"/>
      <c r="BJ27" s="622"/>
      <c r="BK27" s="622"/>
      <c r="BL27" s="622"/>
      <c r="BM27" s="622"/>
      <c r="BN27" s="623"/>
      <c r="BO27" s="659">
        <v>100</v>
      </c>
      <c r="BP27" s="659"/>
      <c r="BQ27" s="659"/>
      <c r="BR27" s="659"/>
      <c r="BS27" s="660">
        <v>202715</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17053184</v>
      </c>
      <c r="CS27" s="634"/>
      <c r="CT27" s="634"/>
      <c r="CU27" s="634"/>
      <c r="CV27" s="634"/>
      <c r="CW27" s="634"/>
      <c r="CX27" s="634"/>
      <c r="CY27" s="635"/>
      <c r="CZ27" s="624">
        <v>22.4</v>
      </c>
      <c r="DA27" s="636"/>
      <c r="DB27" s="636"/>
      <c r="DC27" s="637"/>
      <c r="DD27" s="627">
        <v>6000752</v>
      </c>
      <c r="DE27" s="634"/>
      <c r="DF27" s="634"/>
      <c r="DG27" s="634"/>
      <c r="DH27" s="634"/>
      <c r="DI27" s="634"/>
      <c r="DJ27" s="634"/>
      <c r="DK27" s="635"/>
      <c r="DL27" s="627">
        <v>4572074</v>
      </c>
      <c r="DM27" s="634"/>
      <c r="DN27" s="634"/>
      <c r="DO27" s="634"/>
      <c r="DP27" s="634"/>
      <c r="DQ27" s="634"/>
      <c r="DR27" s="634"/>
      <c r="DS27" s="634"/>
      <c r="DT27" s="634"/>
      <c r="DU27" s="634"/>
      <c r="DV27" s="635"/>
      <c r="DW27" s="624">
        <v>14.7</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699733</v>
      </c>
      <c r="S28" s="622"/>
      <c r="T28" s="622"/>
      <c r="U28" s="622"/>
      <c r="V28" s="622"/>
      <c r="W28" s="622"/>
      <c r="X28" s="622"/>
      <c r="Y28" s="623"/>
      <c r="Z28" s="659">
        <v>0.9</v>
      </c>
      <c r="AA28" s="659"/>
      <c r="AB28" s="659"/>
      <c r="AC28" s="659"/>
      <c r="AD28" s="660">
        <v>200807</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7356951</v>
      </c>
      <c r="CS28" s="622"/>
      <c r="CT28" s="622"/>
      <c r="CU28" s="622"/>
      <c r="CV28" s="622"/>
      <c r="CW28" s="622"/>
      <c r="CX28" s="622"/>
      <c r="CY28" s="623"/>
      <c r="CZ28" s="624">
        <v>9.6999999999999993</v>
      </c>
      <c r="DA28" s="636"/>
      <c r="DB28" s="636"/>
      <c r="DC28" s="637"/>
      <c r="DD28" s="627">
        <v>5209399</v>
      </c>
      <c r="DE28" s="622"/>
      <c r="DF28" s="622"/>
      <c r="DG28" s="622"/>
      <c r="DH28" s="622"/>
      <c r="DI28" s="622"/>
      <c r="DJ28" s="622"/>
      <c r="DK28" s="623"/>
      <c r="DL28" s="627">
        <v>3326112</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310044</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7356951</v>
      </c>
      <c r="CS29" s="634"/>
      <c r="CT29" s="634"/>
      <c r="CU29" s="634"/>
      <c r="CV29" s="634"/>
      <c r="CW29" s="634"/>
      <c r="CX29" s="634"/>
      <c r="CY29" s="635"/>
      <c r="CZ29" s="624">
        <v>9.6999999999999993</v>
      </c>
      <c r="DA29" s="636"/>
      <c r="DB29" s="636"/>
      <c r="DC29" s="637"/>
      <c r="DD29" s="627">
        <v>5209399</v>
      </c>
      <c r="DE29" s="634"/>
      <c r="DF29" s="634"/>
      <c r="DG29" s="634"/>
      <c r="DH29" s="634"/>
      <c r="DI29" s="634"/>
      <c r="DJ29" s="634"/>
      <c r="DK29" s="635"/>
      <c r="DL29" s="627">
        <v>3326112</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17460566</v>
      </c>
      <c r="S30" s="622"/>
      <c r="T30" s="622"/>
      <c r="U30" s="622"/>
      <c r="V30" s="622"/>
      <c r="W30" s="622"/>
      <c r="X30" s="622"/>
      <c r="Y30" s="623"/>
      <c r="Z30" s="659">
        <v>22.2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7172111</v>
      </c>
      <c r="CS30" s="622"/>
      <c r="CT30" s="622"/>
      <c r="CU30" s="622"/>
      <c r="CV30" s="622"/>
      <c r="CW30" s="622"/>
      <c r="CX30" s="622"/>
      <c r="CY30" s="623"/>
      <c r="CZ30" s="624">
        <v>9.4</v>
      </c>
      <c r="DA30" s="636"/>
      <c r="DB30" s="636"/>
      <c r="DC30" s="637"/>
      <c r="DD30" s="627">
        <v>5024559</v>
      </c>
      <c r="DE30" s="622"/>
      <c r="DF30" s="622"/>
      <c r="DG30" s="622"/>
      <c r="DH30" s="622"/>
      <c r="DI30" s="622"/>
      <c r="DJ30" s="622"/>
      <c r="DK30" s="623"/>
      <c r="DL30" s="627">
        <v>3141272</v>
      </c>
      <c r="DM30" s="622"/>
      <c r="DN30" s="622"/>
      <c r="DO30" s="622"/>
      <c r="DP30" s="622"/>
      <c r="DQ30" s="622"/>
      <c r="DR30" s="622"/>
      <c r="DS30" s="622"/>
      <c r="DT30" s="622"/>
      <c r="DU30" s="622"/>
      <c r="DV30" s="623"/>
      <c r="DW30" s="624">
        <v>10.1</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99.6</v>
      </c>
      <c r="BH31" s="684"/>
      <c r="BI31" s="684"/>
      <c r="BJ31" s="684"/>
      <c r="BK31" s="684"/>
      <c r="BL31" s="684"/>
      <c r="BM31" s="685">
        <v>99.2</v>
      </c>
      <c r="BN31" s="684"/>
      <c r="BO31" s="684"/>
      <c r="BP31" s="684"/>
      <c r="BQ31" s="686"/>
      <c r="BR31" s="683">
        <v>99.6</v>
      </c>
      <c r="BS31" s="684"/>
      <c r="BT31" s="684"/>
      <c r="BU31" s="684"/>
      <c r="BV31" s="684"/>
      <c r="BW31" s="684"/>
      <c r="BX31" s="685">
        <v>99.1</v>
      </c>
      <c r="BY31" s="684"/>
      <c r="BZ31" s="684"/>
      <c r="CA31" s="684"/>
      <c r="CB31" s="686"/>
      <c r="CD31" s="642"/>
      <c r="CE31" s="643"/>
      <c r="CF31" s="618" t="s">
        <v>300</v>
      </c>
      <c r="CG31" s="619"/>
      <c r="CH31" s="619"/>
      <c r="CI31" s="619"/>
      <c r="CJ31" s="619"/>
      <c r="CK31" s="619"/>
      <c r="CL31" s="619"/>
      <c r="CM31" s="619"/>
      <c r="CN31" s="619"/>
      <c r="CO31" s="619"/>
      <c r="CP31" s="619"/>
      <c r="CQ31" s="620"/>
      <c r="CR31" s="621">
        <v>184840</v>
      </c>
      <c r="CS31" s="634"/>
      <c r="CT31" s="634"/>
      <c r="CU31" s="634"/>
      <c r="CV31" s="634"/>
      <c r="CW31" s="634"/>
      <c r="CX31" s="634"/>
      <c r="CY31" s="635"/>
      <c r="CZ31" s="624">
        <v>0.2</v>
      </c>
      <c r="DA31" s="636"/>
      <c r="DB31" s="636"/>
      <c r="DC31" s="637"/>
      <c r="DD31" s="627">
        <v>184840</v>
      </c>
      <c r="DE31" s="634"/>
      <c r="DF31" s="634"/>
      <c r="DG31" s="634"/>
      <c r="DH31" s="634"/>
      <c r="DI31" s="634"/>
      <c r="DJ31" s="634"/>
      <c r="DK31" s="635"/>
      <c r="DL31" s="627">
        <v>184840</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4548341</v>
      </c>
      <c r="S32" s="622"/>
      <c r="T32" s="622"/>
      <c r="U32" s="622"/>
      <c r="V32" s="622"/>
      <c r="W32" s="622"/>
      <c r="X32" s="622"/>
      <c r="Y32" s="623"/>
      <c r="Z32" s="659">
        <v>5.8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99.5</v>
      </c>
      <c r="BH32" s="634"/>
      <c r="BI32" s="634"/>
      <c r="BJ32" s="634"/>
      <c r="BK32" s="634"/>
      <c r="BL32" s="634"/>
      <c r="BM32" s="625">
        <v>98.9</v>
      </c>
      <c r="BN32" s="634"/>
      <c r="BO32" s="634"/>
      <c r="BP32" s="634"/>
      <c r="BQ32" s="657"/>
      <c r="BR32" s="687">
        <v>99.5</v>
      </c>
      <c r="BS32" s="634"/>
      <c r="BT32" s="634"/>
      <c r="BU32" s="634"/>
      <c r="BV32" s="634"/>
      <c r="BW32" s="634"/>
      <c r="BX32" s="625">
        <v>98.9</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2569723</v>
      </c>
      <c r="S33" s="622"/>
      <c r="T33" s="622"/>
      <c r="U33" s="622"/>
      <c r="V33" s="622"/>
      <c r="W33" s="622"/>
      <c r="X33" s="622"/>
      <c r="Y33" s="623"/>
      <c r="Z33" s="659">
        <v>3.3</v>
      </c>
      <c r="AA33" s="659"/>
      <c r="AB33" s="659"/>
      <c r="AC33" s="659"/>
      <c r="AD33" s="660">
        <v>218026</v>
      </c>
      <c r="AE33" s="660"/>
      <c r="AF33" s="660"/>
      <c r="AG33" s="660"/>
      <c r="AH33" s="660"/>
      <c r="AI33" s="660"/>
      <c r="AJ33" s="660"/>
      <c r="AK33" s="660"/>
      <c r="AL33" s="624">
        <v>0.7</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99.7</v>
      </c>
      <c r="BH33" s="606"/>
      <c r="BI33" s="606"/>
      <c r="BJ33" s="606"/>
      <c r="BK33" s="606"/>
      <c r="BL33" s="606"/>
      <c r="BM33" s="652">
        <v>99.4</v>
      </c>
      <c r="BN33" s="606"/>
      <c r="BO33" s="606"/>
      <c r="BP33" s="606"/>
      <c r="BQ33" s="669"/>
      <c r="BR33" s="682">
        <v>99.7</v>
      </c>
      <c r="BS33" s="606"/>
      <c r="BT33" s="606"/>
      <c r="BU33" s="606"/>
      <c r="BV33" s="606"/>
      <c r="BW33" s="606"/>
      <c r="BX33" s="652">
        <v>99.3</v>
      </c>
      <c r="BY33" s="606"/>
      <c r="BZ33" s="606"/>
      <c r="CA33" s="606"/>
      <c r="CB33" s="669"/>
      <c r="CD33" s="618" t="s">
        <v>307</v>
      </c>
      <c r="CE33" s="619"/>
      <c r="CF33" s="619"/>
      <c r="CG33" s="619"/>
      <c r="CH33" s="619"/>
      <c r="CI33" s="619"/>
      <c r="CJ33" s="619"/>
      <c r="CK33" s="619"/>
      <c r="CL33" s="619"/>
      <c r="CM33" s="619"/>
      <c r="CN33" s="619"/>
      <c r="CO33" s="619"/>
      <c r="CP33" s="619"/>
      <c r="CQ33" s="620"/>
      <c r="CR33" s="621">
        <v>24014498</v>
      </c>
      <c r="CS33" s="634"/>
      <c r="CT33" s="634"/>
      <c r="CU33" s="634"/>
      <c r="CV33" s="634"/>
      <c r="CW33" s="634"/>
      <c r="CX33" s="634"/>
      <c r="CY33" s="635"/>
      <c r="CZ33" s="624">
        <v>31.6</v>
      </c>
      <c r="DA33" s="636"/>
      <c r="DB33" s="636"/>
      <c r="DC33" s="637"/>
      <c r="DD33" s="627">
        <v>18944403</v>
      </c>
      <c r="DE33" s="634"/>
      <c r="DF33" s="634"/>
      <c r="DG33" s="634"/>
      <c r="DH33" s="634"/>
      <c r="DI33" s="634"/>
      <c r="DJ33" s="634"/>
      <c r="DK33" s="635"/>
      <c r="DL33" s="627">
        <v>11935371</v>
      </c>
      <c r="DM33" s="634"/>
      <c r="DN33" s="634"/>
      <c r="DO33" s="634"/>
      <c r="DP33" s="634"/>
      <c r="DQ33" s="634"/>
      <c r="DR33" s="634"/>
      <c r="DS33" s="634"/>
      <c r="DT33" s="634"/>
      <c r="DU33" s="634"/>
      <c r="DV33" s="635"/>
      <c r="DW33" s="624">
        <v>38.4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236394</v>
      </c>
      <c r="S34" s="622"/>
      <c r="T34" s="622"/>
      <c r="U34" s="622"/>
      <c r="V34" s="622"/>
      <c r="W34" s="622"/>
      <c r="X34" s="622"/>
      <c r="Y34" s="623"/>
      <c r="Z34" s="659">
        <v>0.3</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10462975</v>
      </c>
      <c r="CS34" s="622"/>
      <c r="CT34" s="622"/>
      <c r="CU34" s="622"/>
      <c r="CV34" s="622"/>
      <c r="CW34" s="622"/>
      <c r="CX34" s="622"/>
      <c r="CY34" s="623"/>
      <c r="CZ34" s="624">
        <v>13.8</v>
      </c>
      <c r="DA34" s="636"/>
      <c r="DB34" s="636"/>
      <c r="DC34" s="637"/>
      <c r="DD34" s="627">
        <v>7599518</v>
      </c>
      <c r="DE34" s="622"/>
      <c r="DF34" s="622"/>
      <c r="DG34" s="622"/>
      <c r="DH34" s="622"/>
      <c r="DI34" s="622"/>
      <c r="DJ34" s="622"/>
      <c r="DK34" s="623"/>
      <c r="DL34" s="627">
        <v>6059604</v>
      </c>
      <c r="DM34" s="622"/>
      <c r="DN34" s="622"/>
      <c r="DO34" s="622"/>
      <c r="DP34" s="622"/>
      <c r="DQ34" s="622"/>
      <c r="DR34" s="622"/>
      <c r="DS34" s="622"/>
      <c r="DT34" s="622"/>
      <c r="DU34" s="622"/>
      <c r="DV34" s="623"/>
      <c r="DW34" s="624">
        <v>19.5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3125775</v>
      </c>
      <c r="S35" s="622"/>
      <c r="T35" s="622"/>
      <c r="U35" s="622"/>
      <c r="V35" s="622"/>
      <c r="W35" s="622"/>
      <c r="X35" s="622"/>
      <c r="Y35" s="623"/>
      <c r="Z35" s="659">
        <v>4</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342732</v>
      </c>
      <c r="CS35" s="634"/>
      <c r="CT35" s="634"/>
      <c r="CU35" s="634"/>
      <c r="CV35" s="634"/>
      <c r="CW35" s="634"/>
      <c r="CX35" s="634"/>
      <c r="CY35" s="635"/>
      <c r="CZ35" s="624">
        <v>0.5</v>
      </c>
      <c r="DA35" s="636"/>
      <c r="DB35" s="636"/>
      <c r="DC35" s="637"/>
      <c r="DD35" s="627">
        <v>246444</v>
      </c>
      <c r="DE35" s="634"/>
      <c r="DF35" s="634"/>
      <c r="DG35" s="634"/>
      <c r="DH35" s="634"/>
      <c r="DI35" s="634"/>
      <c r="DJ35" s="634"/>
      <c r="DK35" s="635"/>
      <c r="DL35" s="627">
        <v>246444</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4365069</v>
      </c>
      <c r="S36" s="622"/>
      <c r="T36" s="622"/>
      <c r="U36" s="622"/>
      <c r="V36" s="622"/>
      <c r="W36" s="622"/>
      <c r="X36" s="622"/>
      <c r="Y36" s="623"/>
      <c r="Z36" s="659">
        <v>5.5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5979934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42216</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3631439</v>
      </c>
      <c r="CS36" s="622"/>
      <c r="CT36" s="622"/>
      <c r="CU36" s="622"/>
      <c r="CV36" s="622"/>
      <c r="CW36" s="622"/>
      <c r="CX36" s="622"/>
      <c r="CY36" s="623"/>
      <c r="CZ36" s="624">
        <v>4.8</v>
      </c>
      <c r="DA36" s="636"/>
      <c r="DB36" s="636"/>
      <c r="DC36" s="637"/>
      <c r="DD36" s="627">
        <v>2798456</v>
      </c>
      <c r="DE36" s="622"/>
      <c r="DF36" s="622"/>
      <c r="DG36" s="622"/>
      <c r="DH36" s="622"/>
      <c r="DI36" s="622"/>
      <c r="DJ36" s="622"/>
      <c r="DK36" s="623"/>
      <c r="DL36" s="627">
        <v>1874274</v>
      </c>
      <c r="DM36" s="622"/>
      <c r="DN36" s="622"/>
      <c r="DO36" s="622"/>
      <c r="DP36" s="622"/>
      <c r="DQ36" s="622"/>
      <c r="DR36" s="622"/>
      <c r="DS36" s="622"/>
      <c r="DT36" s="622"/>
      <c r="DU36" s="622"/>
      <c r="DV36" s="623"/>
      <c r="DW36" s="624">
        <v>6</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6760008</v>
      </c>
      <c r="S37" s="622"/>
      <c r="T37" s="622"/>
      <c r="U37" s="622"/>
      <c r="V37" s="622"/>
      <c r="W37" s="622"/>
      <c r="X37" s="622"/>
      <c r="Y37" s="623"/>
      <c r="Z37" s="659">
        <v>8.6</v>
      </c>
      <c r="AA37" s="659"/>
      <c r="AB37" s="659"/>
      <c r="AC37" s="659"/>
      <c r="AD37" s="660">
        <v>1723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422204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-197063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3235</v>
      </c>
      <c r="CS37" s="634"/>
      <c r="CT37" s="634"/>
      <c r="CU37" s="634"/>
      <c r="CV37" s="634"/>
      <c r="CW37" s="634"/>
      <c r="CX37" s="634"/>
      <c r="CY37" s="635"/>
      <c r="CZ37" s="624">
        <v>0</v>
      </c>
      <c r="DA37" s="636"/>
      <c r="DB37" s="636"/>
      <c r="DC37" s="637"/>
      <c r="DD37" s="627">
        <v>3235</v>
      </c>
      <c r="DE37" s="634"/>
      <c r="DF37" s="634"/>
      <c r="DG37" s="634"/>
      <c r="DH37" s="634"/>
      <c r="DI37" s="634"/>
      <c r="DJ37" s="634"/>
      <c r="DK37" s="635"/>
      <c r="DL37" s="627">
        <v>3233</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4978295</v>
      </c>
      <c r="S38" s="622"/>
      <c r="T38" s="622"/>
      <c r="U38" s="622"/>
      <c r="V38" s="622"/>
      <c r="W38" s="622"/>
      <c r="X38" s="622"/>
      <c r="Y38" s="623"/>
      <c r="Z38" s="659">
        <v>6.3</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401671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15969</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5120539</v>
      </c>
      <c r="CS38" s="622"/>
      <c r="CT38" s="622"/>
      <c r="CU38" s="622"/>
      <c r="CV38" s="622"/>
      <c r="CW38" s="622"/>
      <c r="CX38" s="622"/>
      <c r="CY38" s="623"/>
      <c r="CZ38" s="624">
        <v>6.7</v>
      </c>
      <c r="DA38" s="636"/>
      <c r="DB38" s="636"/>
      <c r="DC38" s="637"/>
      <c r="DD38" s="627">
        <v>4097029</v>
      </c>
      <c r="DE38" s="622"/>
      <c r="DF38" s="622"/>
      <c r="DG38" s="622"/>
      <c r="DH38" s="622"/>
      <c r="DI38" s="622"/>
      <c r="DJ38" s="622"/>
      <c r="DK38" s="623"/>
      <c r="DL38" s="627">
        <v>3755049</v>
      </c>
      <c r="DM38" s="622"/>
      <c r="DN38" s="622"/>
      <c r="DO38" s="622"/>
      <c r="DP38" s="622"/>
      <c r="DQ38" s="622"/>
      <c r="DR38" s="622"/>
      <c r="DS38" s="622"/>
      <c r="DT38" s="622"/>
      <c r="DU38" s="622"/>
      <c r="DV38" s="623"/>
      <c r="DW38" s="624">
        <v>12.1</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90284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23335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4167735</v>
      </c>
      <c r="CS39" s="634"/>
      <c r="CT39" s="634"/>
      <c r="CU39" s="634"/>
      <c r="CV39" s="634"/>
      <c r="CW39" s="634"/>
      <c r="CX39" s="634"/>
      <c r="CY39" s="635"/>
      <c r="CZ39" s="624">
        <v>5.5</v>
      </c>
      <c r="DA39" s="636"/>
      <c r="DB39" s="636"/>
      <c r="DC39" s="637"/>
      <c r="DD39" s="627">
        <v>3913878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242495</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34912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131</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289078</v>
      </c>
      <c r="CS40" s="622"/>
      <c r="CT40" s="622"/>
      <c r="CU40" s="622"/>
      <c r="CV40" s="622"/>
      <c r="CW40" s="622"/>
      <c r="CX40" s="622"/>
      <c r="CY40" s="623"/>
      <c r="CZ40" s="624">
        <v>0.4</v>
      </c>
      <c r="DA40" s="636"/>
      <c r="DB40" s="636"/>
      <c r="DC40" s="637"/>
      <c r="DD40" s="627">
        <v>289078</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78705318</v>
      </c>
      <c r="S41" s="646"/>
      <c r="T41" s="646"/>
      <c r="U41" s="646"/>
      <c r="V41" s="646"/>
      <c r="W41" s="646"/>
      <c r="X41" s="646"/>
      <c r="Y41" s="649"/>
      <c r="Z41" s="650">
        <v>100</v>
      </c>
      <c r="AA41" s="650"/>
      <c r="AB41" s="650"/>
      <c r="AC41" s="650"/>
      <c r="AD41" s="651">
        <v>30854791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1356426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3674437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17848652</v>
      </c>
      <c r="CS42" s="634"/>
      <c r="CT42" s="634"/>
      <c r="CU42" s="634"/>
      <c r="CV42" s="634"/>
      <c r="CW42" s="634"/>
      <c r="CX42" s="634"/>
      <c r="CY42" s="635"/>
      <c r="CZ42" s="624">
        <v>23.5</v>
      </c>
      <c r="DA42" s="636"/>
      <c r="DB42" s="636"/>
      <c r="DC42" s="637"/>
      <c r="DD42" s="627">
        <v>3810824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148805</v>
      </c>
      <c r="CS43" s="634"/>
      <c r="CT43" s="634"/>
      <c r="CU43" s="634"/>
      <c r="CV43" s="634"/>
      <c r="CW43" s="634"/>
      <c r="CX43" s="634"/>
      <c r="CY43" s="635"/>
      <c r="CZ43" s="624">
        <v>0.2</v>
      </c>
      <c r="DA43" s="636"/>
      <c r="DB43" s="636"/>
      <c r="DC43" s="637"/>
      <c r="DD43" s="627">
        <v>148805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17826852</v>
      </c>
      <c r="CS44" s="622"/>
      <c r="CT44" s="622"/>
      <c r="CU44" s="622"/>
      <c r="CV44" s="622"/>
      <c r="CW44" s="622"/>
      <c r="CX44" s="622"/>
      <c r="CY44" s="623"/>
      <c r="CZ44" s="624">
        <v>23.4</v>
      </c>
      <c r="DA44" s="625"/>
      <c r="DB44" s="625"/>
      <c r="DC44" s="626"/>
      <c r="DD44" s="627">
        <v>3789024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14219248</v>
      </c>
      <c r="CS45" s="634"/>
      <c r="CT45" s="634"/>
      <c r="CU45" s="634"/>
      <c r="CV45" s="634"/>
      <c r="CW45" s="634"/>
      <c r="CX45" s="634"/>
      <c r="CY45" s="635"/>
      <c r="CZ45" s="624">
        <v>18.7</v>
      </c>
      <c r="DA45" s="636"/>
      <c r="DB45" s="636"/>
      <c r="DC45" s="637"/>
      <c r="DD45" s="627">
        <v>2534667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3604042</v>
      </c>
      <c r="CS46" s="622"/>
      <c r="CT46" s="622"/>
      <c r="CU46" s="622"/>
      <c r="CV46" s="622"/>
      <c r="CW46" s="622"/>
      <c r="CX46" s="622"/>
      <c r="CY46" s="623"/>
      <c r="CZ46" s="624">
        <v>4.7</v>
      </c>
      <c r="DA46" s="625"/>
      <c r="DB46" s="625"/>
      <c r="DC46" s="626"/>
      <c r="DD46" s="627">
        <v>1254357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21800</v>
      </c>
      <c r="CS47" s="634"/>
      <c r="CT47" s="634"/>
      <c r="CU47" s="634"/>
      <c r="CV47" s="634"/>
      <c r="CW47" s="634"/>
      <c r="CX47" s="634"/>
      <c r="CY47" s="635"/>
      <c r="CZ47" s="624">
        <v>0</v>
      </c>
      <c r="DA47" s="636"/>
      <c r="DB47" s="636"/>
      <c r="DC47" s="637"/>
      <c r="DD47" s="627">
        <v>21800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76089334</v>
      </c>
      <c r="CS49" s="606"/>
      <c r="CT49" s="606"/>
      <c r="CU49" s="606"/>
      <c r="CV49" s="606"/>
      <c r="CW49" s="606"/>
      <c r="CX49" s="606"/>
      <c r="CY49" s="607"/>
      <c r="CZ49" s="608">
        <v>100</v>
      </c>
      <c r="DA49" s="609"/>
      <c r="DB49" s="609"/>
      <c r="DC49" s="610"/>
      <c r="DD49" s="611">
        <v>42640770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7lXkLi3tC/qlC/gkPlbNrWf1RC9g00M3VBqQpkesODe7uVsZCEKPTElFcMMGQ8/qzyL+drb365Eqc6OhC5ZAWg==" saltValue="iZ9uvlXA0bzL1uSTMn7pc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7"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7" t="s">
        <v>371</v>
      </c>
      <c r="DH5" s="1088"/>
      <c r="DI5" s="1088"/>
      <c r="DJ5" s="1088"/>
      <c r="DK5" s="1089"/>
      <c r="DL5" s="1087" t="s">
        <v>372</v>
      </c>
      <c r="DM5" s="1088"/>
      <c r="DN5" s="1088"/>
      <c r="DO5" s="1088"/>
      <c r="DP5" s="1089"/>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2">
      <c r="A7" s="236">
        <v>1</v>
      </c>
      <c r="B7" s="1050" t="s">
        <v>374</v>
      </c>
      <c r="C7" s="1051"/>
      <c r="D7" s="1051"/>
      <c r="E7" s="1051"/>
      <c r="F7" s="1051"/>
      <c r="G7" s="1051"/>
      <c r="H7" s="1051"/>
      <c r="I7" s="1051"/>
      <c r="J7" s="1051"/>
      <c r="K7" s="1051"/>
      <c r="L7" s="1051"/>
      <c r="M7" s="1051"/>
      <c r="N7" s="1051"/>
      <c r="O7" s="1051"/>
      <c r="P7" s="1052"/>
      <c r="Q7" s="1105">
        <v>78807</v>
      </c>
      <c r="R7" s="1106"/>
      <c r="S7" s="1106"/>
      <c r="T7" s="1106"/>
      <c r="U7" s="1106"/>
      <c r="V7" s="1106">
        <v>76191</v>
      </c>
      <c r="W7" s="1106"/>
      <c r="X7" s="1106"/>
      <c r="Y7" s="1106"/>
      <c r="Z7" s="1106"/>
      <c r="AA7" s="1106">
        <v>2616</v>
      </c>
      <c r="AB7" s="1106"/>
      <c r="AC7" s="1106"/>
      <c r="AD7" s="1106"/>
      <c r="AE7" s="1107"/>
      <c r="AF7" s="1108">
        <v>1642</v>
      </c>
      <c r="AG7" s="1109"/>
      <c r="AH7" s="1109"/>
      <c r="AI7" s="1109"/>
      <c r="AJ7" s="1110"/>
      <c r="AK7" s="1111">
        <v>3114</v>
      </c>
      <c r="AL7" s="1112"/>
      <c r="AM7" s="1112"/>
      <c r="AN7" s="1112"/>
      <c r="AO7" s="1112"/>
      <c r="AP7" s="1112">
        <v>45043</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558</v>
      </c>
      <c r="BT7" s="1103"/>
      <c r="BU7" s="1103"/>
      <c r="BV7" s="1103"/>
      <c r="BW7" s="1103"/>
      <c r="BX7" s="1103"/>
      <c r="BY7" s="1103"/>
      <c r="BZ7" s="1103"/>
      <c r="CA7" s="1103"/>
      <c r="CB7" s="1103"/>
      <c r="CC7" s="1103"/>
      <c r="CD7" s="1103"/>
      <c r="CE7" s="1103"/>
      <c r="CF7" s="1103"/>
      <c r="CG7" s="1115"/>
      <c r="CH7" s="1099">
        <v>2</v>
      </c>
      <c r="CI7" s="1100"/>
      <c r="CJ7" s="1100"/>
      <c r="CK7" s="1100"/>
      <c r="CL7" s="1101"/>
      <c r="CM7" s="1099">
        <v>302</v>
      </c>
      <c r="CN7" s="1100"/>
      <c r="CO7" s="1100"/>
      <c r="CP7" s="1100"/>
      <c r="CQ7" s="1101"/>
      <c r="CR7" s="1099">
        <v>86</v>
      </c>
      <c r="CS7" s="1100"/>
      <c r="CT7" s="1100"/>
      <c r="CU7" s="1100"/>
      <c r="CV7" s="1101"/>
      <c r="CW7" s="1099">
        <v>18</v>
      </c>
      <c r="CX7" s="1100"/>
      <c r="CY7" s="1100"/>
      <c r="CZ7" s="1100"/>
      <c r="DA7" s="1101"/>
      <c r="DB7" s="1099" t="s">
        <v>570</v>
      </c>
      <c r="DC7" s="1100"/>
      <c r="DD7" s="1100"/>
      <c r="DE7" s="1100"/>
      <c r="DF7" s="1101"/>
      <c r="DG7" s="1099" t="s">
        <v>570</v>
      </c>
      <c r="DH7" s="1100"/>
      <c r="DI7" s="1100"/>
      <c r="DJ7" s="1100"/>
      <c r="DK7" s="1101"/>
      <c r="DL7" s="1099" t="s">
        <v>570</v>
      </c>
      <c r="DM7" s="1100"/>
      <c r="DN7" s="1100"/>
      <c r="DO7" s="1100"/>
      <c r="DP7" s="1101"/>
      <c r="DQ7" s="1099" t="s">
        <v>570</v>
      </c>
      <c r="DR7" s="1100"/>
      <c r="DS7" s="1100"/>
      <c r="DT7" s="1100"/>
      <c r="DU7" s="1101"/>
      <c r="DV7" s="1102"/>
      <c r="DW7" s="1103"/>
      <c r="DX7" s="1103"/>
      <c r="DY7" s="1103"/>
      <c r="DZ7" s="1104"/>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674</v>
      </c>
      <c r="R8" s="1039"/>
      <c r="S8" s="1039"/>
      <c r="T8" s="1039"/>
      <c r="U8" s="1039"/>
      <c r="V8" s="1039">
        <v>674</v>
      </c>
      <c r="W8" s="1039"/>
      <c r="X8" s="1039"/>
      <c r="Y8" s="1039"/>
      <c r="Z8" s="1039"/>
      <c r="AA8" s="1039" t="s">
        <v>552</v>
      </c>
      <c r="AB8" s="1039"/>
      <c r="AC8" s="1039"/>
      <c r="AD8" s="1039"/>
      <c r="AE8" s="1040"/>
      <c r="AF8" s="1035" t="s">
        <v>122</v>
      </c>
      <c r="AG8" s="1036"/>
      <c r="AH8" s="1036"/>
      <c r="AI8" s="1036"/>
      <c r="AJ8" s="1037"/>
      <c r="AK8" s="1083">
        <v>11</v>
      </c>
      <c r="AL8" s="1084"/>
      <c r="AM8" s="1084"/>
      <c r="AN8" s="1084"/>
      <c r="AO8" s="1084"/>
      <c r="AP8" s="1084">
        <v>4986</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11</v>
      </c>
      <c r="CI8" s="990"/>
      <c r="CJ8" s="990"/>
      <c r="CK8" s="990"/>
      <c r="CL8" s="991"/>
      <c r="CM8" s="989">
        <v>1206</v>
      </c>
      <c r="CN8" s="990"/>
      <c r="CO8" s="990"/>
      <c r="CP8" s="990"/>
      <c r="CQ8" s="991"/>
      <c r="CR8" s="989">
        <v>1005</v>
      </c>
      <c r="CS8" s="990"/>
      <c r="CT8" s="990"/>
      <c r="CU8" s="990"/>
      <c r="CV8" s="991"/>
      <c r="CW8" s="989">
        <v>99</v>
      </c>
      <c r="CX8" s="990"/>
      <c r="CY8" s="990"/>
      <c r="CZ8" s="990"/>
      <c r="DA8" s="991"/>
      <c r="DB8" s="989" t="s">
        <v>572</v>
      </c>
      <c r="DC8" s="990"/>
      <c r="DD8" s="990"/>
      <c r="DE8" s="990"/>
      <c r="DF8" s="991"/>
      <c r="DG8" s="989" t="s">
        <v>574</v>
      </c>
      <c r="DH8" s="990"/>
      <c r="DI8" s="990"/>
      <c r="DJ8" s="990"/>
      <c r="DK8" s="991"/>
      <c r="DL8" s="989" t="s">
        <v>570</v>
      </c>
      <c r="DM8" s="990"/>
      <c r="DN8" s="990"/>
      <c r="DO8" s="990"/>
      <c r="DP8" s="991"/>
      <c r="DQ8" s="989" t="s">
        <v>570</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-10</v>
      </c>
      <c r="CI9" s="990"/>
      <c r="CJ9" s="990"/>
      <c r="CK9" s="990"/>
      <c r="CL9" s="991"/>
      <c r="CM9" s="989">
        <v>1073</v>
      </c>
      <c r="CN9" s="990"/>
      <c r="CO9" s="990"/>
      <c r="CP9" s="990"/>
      <c r="CQ9" s="991"/>
      <c r="CR9" s="989">
        <v>1000</v>
      </c>
      <c r="CS9" s="990"/>
      <c r="CT9" s="990"/>
      <c r="CU9" s="990"/>
      <c r="CV9" s="991"/>
      <c r="CW9" s="989">
        <v>14</v>
      </c>
      <c r="CX9" s="990"/>
      <c r="CY9" s="990"/>
      <c r="CZ9" s="990"/>
      <c r="DA9" s="991"/>
      <c r="DB9" s="989" t="s">
        <v>573</v>
      </c>
      <c r="DC9" s="990"/>
      <c r="DD9" s="990"/>
      <c r="DE9" s="990"/>
      <c r="DF9" s="991"/>
      <c r="DG9" s="989" t="s">
        <v>570</v>
      </c>
      <c r="DH9" s="990"/>
      <c r="DI9" s="990"/>
      <c r="DJ9" s="990"/>
      <c r="DK9" s="991"/>
      <c r="DL9" s="989" t="s">
        <v>575</v>
      </c>
      <c r="DM9" s="990"/>
      <c r="DN9" s="990"/>
      <c r="DO9" s="990"/>
      <c r="DP9" s="991"/>
      <c r="DQ9" s="989" t="s">
        <v>570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4</v>
      </c>
      <c r="CI10" s="990"/>
      <c r="CJ10" s="990"/>
      <c r="CK10" s="990"/>
      <c r="CL10" s="991"/>
      <c r="CM10" s="989">
        <v>692</v>
      </c>
      <c r="CN10" s="990"/>
      <c r="CO10" s="990"/>
      <c r="CP10" s="990"/>
      <c r="CQ10" s="991"/>
      <c r="CR10" s="989">
        <v>600</v>
      </c>
      <c r="CS10" s="990"/>
      <c r="CT10" s="990"/>
      <c r="CU10" s="990"/>
      <c r="CV10" s="991"/>
      <c r="CW10" s="989" t="s">
        <v>570</v>
      </c>
      <c r="CX10" s="990"/>
      <c r="CY10" s="990"/>
      <c r="CZ10" s="990"/>
      <c r="DA10" s="991"/>
      <c r="DB10" s="989" t="s">
        <v>570</v>
      </c>
      <c r="DC10" s="990"/>
      <c r="DD10" s="990"/>
      <c r="DE10" s="990"/>
      <c r="DF10" s="991"/>
      <c r="DG10" s="989" t="s">
        <v>570</v>
      </c>
      <c r="DH10" s="990"/>
      <c r="DI10" s="990"/>
      <c r="DJ10" s="990"/>
      <c r="DK10" s="991"/>
      <c r="DL10" s="989" t="s">
        <v>570</v>
      </c>
      <c r="DM10" s="990"/>
      <c r="DN10" s="990"/>
      <c r="DO10" s="990"/>
      <c r="DP10" s="991"/>
      <c r="DQ10" s="989" t="s">
        <v>570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26</v>
      </c>
      <c r="CI11" s="990"/>
      <c r="CJ11" s="990"/>
      <c r="CK11" s="990"/>
      <c r="CL11" s="991"/>
      <c r="CM11" s="989">
        <v>231</v>
      </c>
      <c r="CN11" s="990"/>
      <c r="CO11" s="990"/>
      <c r="CP11" s="990"/>
      <c r="CQ11" s="991"/>
      <c r="CR11" s="989">
        <v>647</v>
      </c>
      <c r="CS11" s="990"/>
      <c r="CT11" s="990"/>
      <c r="CU11" s="990"/>
      <c r="CV11" s="991"/>
      <c r="CW11" s="989">
        <v>75</v>
      </c>
      <c r="CX11" s="990"/>
      <c r="CY11" s="990"/>
      <c r="CZ11" s="990"/>
      <c r="DA11" s="991"/>
      <c r="DB11" s="989">
        <v>243</v>
      </c>
      <c r="DC11" s="990"/>
      <c r="DD11" s="990"/>
      <c r="DE11" s="990"/>
      <c r="DF11" s="991"/>
      <c r="DG11" s="989" t="s">
        <v>570</v>
      </c>
      <c r="DH11" s="990"/>
      <c r="DI11" s="990"/>
      <c r="DJ11" s="990"/>
      <c r="DK11" s="991"/>
      <c r="DL11" s="989" t="s">
        <v>572</v>
      </c>
      <c r="DM11" s="990"/>
      <c r="DN11" s="990"/>
      <c r="DO11" s="990"/>
      <c r="DP11" s="991"/>
      <c r="DQ11" s="989" t="s">
        <v>570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6</v>
      </c>
      <c r="CI12" s="990"/>
      <c r="CJ12" s="990"/>
      <c r="CK12" s="990"/>
      <c r="CL12" s="991"/>
      <c r="CM12" s="989">
        <v>161</v>
      </c>
      <c r="CN12" s="990"/>
      <c r="CO12" s="990"/>
      <c r="CP12" s="990"/>
      <c r="CQ12" s="991"/>
      <c r="CR12" s="989">
        <v>55</v>
      </c>
      <c r="CS12" s="990"/>
      <c r="CT12" s="990"/>
      <c r="CU12" s="990"/>
      <c r="CV12" s="991"/>
      <c r="CW12" s="989">
        <v>9</v>
      </c>
      <c r="CX12" s="990"/>
      <c r="CY12" s="990"/>
      <c r="CZ12" s="990"/>
      <c r="DA12" s="991"/>
      <c r="DB12" s="989" t="s">
        <v>572</v>
      </c>
      <c r="DC12" s="990"/>
      <c r="DD12" s="990"/>
      <c r="DE12" s="990"/>
      <c r="DF12" s="991"/>
      <c r="DG12" s="989" t="s">
        <v>572</v>
      </c>
      <c r="DH12" s="990"/>
      <c r="DI12" s="990"/>
      <c r="DJ12" s="990"/>
      <c r="DK12" s="991"/>
      <c r="DL12" s="989" t="s">
        <v>570</v>
      </c>
      <c r="DM12" s="990"/>
      <c r="DN12" s="990"/>
      <c r="DO12" s="990"/>
      <c r="DP12" s="991"/>
      <c r="DQ12" s="989" t="s">
        <v>572</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7</v>
      </c>
      <c r="CI13" s="990"/>
      <c r="CJ13" s="990"/>
      <c r="CK13" s="990"/>
      <c r="CL13" s="991"/>
      <c r="CM13" s="989">
        <v>545</v>
      </c>
      <c r="CN13" s="990"/>
      <c r="CO13" s="990"/>
      <c r="CP13" s="990"/>
      <c r="CQ13" s="991"/>
      <c r="CR13" s="989">
        <v>5</v>
      </c>
      <c r="CS13" s="990"/>
      <c r="CT13" s="990"/>
      <c r="CU13" s="990"/>
      <c r="CV13" s="991"/>
      <c r="CW13" s="989" t="s">
        <v>571</v>
      </c>
      <c r="CX13" s="990"/>
      <c r="CY13" s="990"/>
      <c r="CZ13" s="990"/>
      <c r="DA13" s="991"/>
      <c r="DB13" s="989">
        <v>2101</v>
      </c>
      <c r="DC13" s="990"/>
      <c r="DD13" s="990"/>
      <c r="DE13" s="990"/>
      <c r="DF13" s="991"/>
      <c r="DG13" s="989" t="s">
        <v>570</v>
      </c>
      <c r="DH13" s="990"/>
      <c r="DI13" s="990"/>
      <c r="DJ13" s="990"/>
      <c r="DK13" s="991"/>
      <c r="DL13" s="989" t="s">
        <v>570</v>
      </c>
      <c r="DM13" s="990"/>
      <c r="DN13" s="990"/>
      <c r="DO13" s="990"/>
      <c r="DP13" s="991"/>
      <c r="DQ13" s="989" t="s">
        <v>570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70">
        <v>78807</v>
      </c>
      <c r="R23" s="1064"/>
      <c r="S23" s="1064"/>
      <c r="T23" s="1064"/>
      <c r="U23" s="1064"/>
      <c r="V23" s="1064">
        <v>76191</v>
      </c>
      <c r="W23" s="1064"/>
      <c r="X23" s="1064"/>
      <c r="Y23" s="1064"/>
      <c r="Z23" s="1064"/>
      <c r="AA23" s="1064">
        <v>2616</v>
      </c>
      <c r="AB23" s="1064"/>
      <c r="AC23" s="1064"/>
      <c r="AD23" s="1064"/>
      <c r="AE23" s="1071"/>
      <c r="AF23" s="1072">
        <v>1642</v>
      </c>
      <c r="AG23" s="1064"/>
      <c r="AH23" s="1064"/>
      <c r="AI23" s="1064"/>
      <c r="AJ23" s="1073"/>
      <c r="AK23" s="1074"/>
      <c r="AL23" s="1075"/>
      <c r="AM23" s="1075"/>
      <c r="AN23" s="1075"/>
      <c r="AO23" s="1075"/>
      <c r="AP23" s="1064">
        <v>50028</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8" t="s">
        <v>551</v>
      </c>
      <c r="AG26" s="1008"/>
      <c r="AH26" s="1008"/>
      <c r="AI26" s="1008"/>
      <c r="AJ26" s="1059"/>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50" t="s">
        <v>389</v>
      </c>
      <c r="C28" s="1051"/>
      <c r="D28" s="1051"/>
      <c r="E28" s="1051"/>
      <c r="F28" s="1051"/>
      <c r="G28" s="1051"/>
      <c r="H28" s="1051"/>
      <c r="I28" s="1051"/>
      <c r="J28" s="1051"/>
      <c r="K28" s="1051"/>
      <c r="L28" s="1051"/>
      <c r="M28" s="1051"/>
      <c r="N28" s="1051"/>
      <c r="O28" s="1051"/>
      <c r="P28" s="1052"/>
      <c r="Q28" s="1053">
        <v>13205</v>
      </c>
      <c r="R28" s="1054"/>
      <c r="S28" s="1054"/>
      <c r="T28" s="1054"/>
      <c r="U28" s="1054"/>
      <c r="V28" s="1054">
        <v>13162</v>
      </c>
      <c r="W28" s="1054"/>
      <c r="X28" s="1054"/>
      <c r="Y28" s="1054"/>
      <c r="Z28" s="1054"/>
      <c r="AA28" s="1054">
        <v>42</v>
      </c>
      <c r="AB28" s="1054"/>
      <c r="AC28" s="1054"/>
      <c r="AD28" s="1054"/>
      <c r="AE28" s="1055"/>
      <c r="AF28" s="1056">
        <v>42</v>
      </c>
      <c r="AG28" s="1054"/>
      <c r="AH28" s="1054"/>
      <c r="AI28" s="1054"/>
      <c r="AJ28" s="1057"/>
      <c r="AK28" s="1045">
        <v>1356</v>
      </c>
      <c r="AL28" s="1046"/>
      <c r="AM28" s="1046"/>
      <c r="AN28" s="1046"/>
      <c r="AO28" s="1046"/>
      <c r="AP28" s="1046" t="s">
        <v>552</v>
      </c>
      <c r="AQ28" s="1046"/>
      <c r="AR28" s="1046"/>
      <c r="AS28" s="1046"/>
      <c r="AT28" s="1046"/>
      <c r="AU28" s="1046" t="s">
        <v>552</v>
      </c>
      <c r="AV28" s="1046"/>
      <c r="AW28" s="1046"/>
      <c r="AX28" s="1046"/>
      <c r="AY28" s="1046"/>
      <c r="AZ28" s="1047" t="s">
        <v>552</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11674</v>
      </c>
      <c r="R29" s="1039"/>
      <c r="S29" s="1039"/>
      <c r="T29" s="1039"/>
      <c r="U29" s="1039"/>
      <c r="V29" s="1039">
        <v>11343</v>
      </c>
      <c r="W29" s="1039"/>
      <c r="X29" s="1039"/>
      <c r="Y29" s="1039"/>
      <c r="Z29" s="1039"/>
      <c r="AA29" s="1039">
        <v>331</v>
      </c>
      <c r="AB29" s="1039"/>
      <c r="AC29" s="1039"/>
      <c r="AD29" s="1039"/>
      <c r="AE29" s="1040"/>
      <c r="AF29" s="1035">
        <v>331</v>
      </c>
      <c r="AG29" s="1036"/>
      <c r="AH29" s="1036"/>
      <c r="AI29" s="1036"/>
      <c r="AJ29" s="1037"/>
      <c r="AK29" s="980">
        <v>1734</v>
      </c>
      <c r="AL29" s="971"/>
      <c r="AM29" s="971"/>
      <c r="AN29" s="971"/>
      <c r="AO29" s="971"/>
      <c r="AP29" s="971" t="s">
        <v>552</v>
      </c>
      <c r="AQ29" s="971"/>
      <c r="AR29" s="971"/>
      <c r="AS29" s="971"/>
      <c r="AT29" s="971"/>
      <c r="AU29" s="971" t="s">
        <v>553</v>
      </c>
      <c r="AV29" s="971"/>
      <c r="AW29" s="971"/>
      <c r="AX29" s="971"/>
      <c r="AY29" s="971"/>
      <c r="AZ29" s="1042" t="s">
        <v>552</v>
      </c>
      <c r="BA29" s="1043"/>
      <c r="BB29" s="1043"/>
      <c r="BC29" s="1043"/>
      <c r="BD29" s="1044"/>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2922</v>
      </c>
      <c r="R30" s="1039"/>
      <c r="S30" s="1039"/>
      <c r="T30" s="1039"/>
      <c r="U30" s="1039"/>
      <c r="V30" s="1039">
        <v>2826</v>
      </c>
      <c r="W30" s="1039"/>
      <c r="X30" s="1039"/>
      <c r="Y30" s="1039"/>
      <c r="Z30" s="1039"/>
      <c r="AA30" s="1039">
        <v>97</v>
      </c>
      <c r="AB30" s="1039"/>
      <c r="AC30" s="1039"/>
      <c r="AD30" s="1039"/>
      <c r="AE30" s="1040"/>
      <c r="AF30" s="1035">
        <v>97</v>
      </c>
      <c r="AG30" s="1036"/>
      <c r="AH30" s="1036"/>
      <c r="AI30" s="1036"/>
      <c r="AJ30" s="1037"/>
      <c r="AK30" s="980">
        <v>372</v>
      </c>
      <c r="AL30" s="971"/>
      <c r="AM30" s="971"/>
      <c r="AN30" s="971"/>
      <c r="AO30" s="971"/>
      <c r="AP30" s="971" t="s">
        <v>552</v>
      </c>
      <c r="AQ30" s="971"/>
      <c r="AR30" s="971"/>
      <c r="AS30" s="971"/>
      <c r="AT30" s="971"/>
      <c r="AU30" s="971" t="s">
        <v>552</v>
      </c>
      <c r="AV30" s="971"/>
      <c r="AW30" s="971"/>
      <c r="AX30" s="971"/>
      <c r="AY30" s="971"/>
      <c r="AZ30" s="1042" t="s">
        <v>552</v>
      </c>
      <c r="BA30" s="1043"/>
      <c r="BB30" s="1043"/>
      <c r="BC30" s="1043"/>
      <c r="BD30" s="1044"/>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12</v>
      </c>
      <c r="R31" s="1039"/>
      <c r="S31" s="1039"/>
      <c r="T31" s="1039"/>
      <c r="U31" s="1039"/>
      <c r="V31" s="1039">
        <v>12</v>
      </c>
      <c r="W31" s="1039"/>
      <c r="X31" s="1039"/>
      <c r="Y31" s="1039"/>
      <c r="Z31" s="1039"/>
      <c r="AA31" s="1039">
        <v>0</v>
      </c>
      <c r="AB31" s="1039"/>
      <c r="AC31" s="1039"/>
      <c r="AD31" s="1039"/>
      <c r="AE31" s="1040"/>
      <c r="AF31" s="1035">
        <v>0</v>
      </c>
      <c r="AG31" s="1036"/>
      <c r="AH31" s="1036"/>
      <c r="AI31" s="1036"/>
      <c r="AJ31" s="1037"/>
      <c r="AK31" s="980" t="s">
        <v>578</v>
      </c>
      <c r="AL31" s="971"/>
      <c r="AM31" s="971"/>
      <c r="AN31" s="971"/>
      <c r="AO31" s="971"/>
      <c r="AP31" s="971" t="s">
        <v>552</v>
      </c>
      <c r="AQ31" s="971"/>
      <c r="AR31" s="971"/>
      <c r="AS31" s="971"/>
      <c r="AT31" s="971"/>
      <c r="AU31" s="971" t="s">
        <v>553</v>
      </c>
      <c r="AV31" s="971"/>
      <c r="AW31" s="971"/>
      <c r="AX31" s="971"/>
      <c r="AY31" s="971"/>
      <c r="AZ31" s="1042" t="s">
        <v>552</v>
      </c>
      <c r="BA31" s="1043"/>
      <c r="BB31" s="1043"/>
      <c r="BC31" s="1043"/>
      <c r="BD31" s="1044"/>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2861</v>
      </c>
      <c r="R32" s="1039"/>
      <c r="S32" s="1039"/>
      <c r="T32" s="1039"/>
      <c r="U32" s="1039"/>
      <c r="V32" s="1039">
        <v>2516</v>
      </c>
      <c r="W32" s="1039"/>
      <c r="X32" s="1039"/>
      <c r="Y32" s="1039"/>
      <c r="Z32" s="1039"/>
      <c r="AA32" s="1039">
        <v>345</v>
      </c>
      <c r="AB32" s="1039"/>
      <c r="AC32" s="1039"/>
      <c r="AD32" s="1039"/>
      <c r="AE32" s="1040"/>
      <c r="AF32" s="1035">
        <v>2734</v>
      </c>
      <c r="AG32" s="1036"/>
      <c r="AH32" s="1036"/>
      <c r="AI32" s="1036"/>
      <c r="AJ32" s="1037"/>
      <c r="AK32" s="980">
        <v>142</v>
      </c>
      <c r="AL32" s="971"/>
      <c r="AM32" s="971"/>
      <c r="AN32" s="971"/>
      <c r="AO32" s="971"/>
      <c r="AP32" s="971">
        <v>2971</v>
      </c>
      <c r="AQ32" s="971"/>
      <c r="AR32" s="971"/>
      <c r="AS32" s="971"/>
      <c r="AT32" s="971"/>
      <c r="AU32" s="971">
        <v>21</v>
      </c>
      <c r="AV32" s="971"/>
      <c r="AW32" s="971"/>
      <c r="AX32" s="971"/>
      <c r="AY32" s="971"/>
      <c r="AZ32" s="1042" t="s">
        <v>553</v>
      </c>
      <c r="BA32" s="1043"/>
      <c r="BB32" s="1043"/>
      <c r="BC32" s="1043"/>
      <c r="BD32" s="1044"/>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395</v>
      </c>
      <c r="C33" s="1031"/>
      <c r="D33" s="1031"/>
      <c r="E33" s="1031"/>
      <c r="F33" s="1031"/>
      <c r="G33" s="1031"/>
      <c r="H33" s="1031"/>
      <c r="I33" s="1031"/>
      <c r="J33" s="1031"/>
      <c r="K33" s="1031"/>
      <c r="L33" s="1031"/>
      <c r="M33" s="1031"/>
      <c r="N33" s="1031"/>
      <c r="O33" s="1031"/>
      <c r="P33" s="1032"/>
      <c r="Q33" s="1038">
        <v>2608</v>
      </c>
      <c r="R33" s="1039"/>
      <c r="S33" s="1039"/>
      <c r="T33" s="1039"/>
      <c r="U33" s="1039"/>
      <c r="V33" s="1039">
        <v>2462</v>
      </c>
      <c r="W33" s="1039"/>
      <c r="X33" s="1039"/>
      <c r="Y33" s="1039"/>
      <c r="Z33" s="1039"/>
      <c r="AA33" s="1039">
        <v>146</v>
      </c>
      <c r="AB33" s="1039"/>
      <c r="AC33" s="1039"/>
      <c r="AD33" s="1039"/>
      <c r="AE33" s="1040"/>
      <c r="AF33" s="1035">
        <v>5554</v>
      </c>
      <c r="AG33" s="1036"/>
      <c r="AH33" s="1036"/>
      <c r="AI33" s="1036"/>
      <c r="AJ33" s="1037"/>
      <c r="AK33" s="980">
        <v>342</v>
      </c>
      <c r="AL33" s="971"/>
      <c r="AM33" s="971"/>
      <c r="AN33" s="971"/>
      <c r="AO33" s="971"/>
      <c r="AP33" s="971">
        <v>3132</v>
      </c>
      <c r="AQ33" s="971"/>
      <c r="AR33" s="971"/>
      <c r="AS33" s="971"/>
      <c r="AT33" s="971"/>
      <c r="AU33" s="971">
        <v>1366</v>
      </c>
      <c r="AV33" s="971"/>
      <c r="AW33" s="971"/>
      <c r="AX33" s="971"/>
      <c r="AY33" s="971"/>
      <c r="AZ33" s="1042" t="s">
        <v>552</v>
      </c>
      <c r="BA33" s="1043"/>
      <c r="BB33" s="1043"/>
      <c r="BC33" s="1043"/>
      <c r="BD33" s="1044"/>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8818</v>
      </c>
      <c r="R34" s="1039"/>
      <c r="S34" s="1039"/>
      <c r="T34" s="1039"/>
      <c r="U34" s="1039"/>
      <c r="V34" s="1039">
        <v>10103</v>
      </c>
      <c r="W34" s="1039"/>
      <c r="X34" s="1039"/>
      <c r="Y34" s="1039"/>
      <c r="Z34" s="1039"/>
      <c r="AA34" s="1039">
        <v>-1285</v>
      </c>
      <c r="AB34" s="1039"/>
      <c r="AC34" s="1039"/>
      <c r="AD34" s="1039"/>
      <c r="AE34" s="1040"/>
      <c r="AF34" s="1035">
        <v>1687</v>
      </c>
      <c r="AG34" s="1036"/>
      <c r="AH34" s="1036"/>
      <c r="AI34" s="1036"/>
      <c r="AJ34" s="1037"/>
      <c r="AK34" s="980">
        <v>334</v>
      </c>
      <c r="AL34" s="971"/>
      <c r="AM34" s="971"/>
      <c r="AN34" s="971"/>
      <c r="AO34" s="971"/>
      <c r="AP34" s="971">
        <v>1503</v>
      </c>
      <c r="AQ34" s="971"/>
      <c r="AR34" s="971"/>
      <c r="AS34" s="971"/>
      <c r="AT34" s="971"/>
      <c r="AU34" s="971">
        <v>557</v>
      </c>
      <c r="AV34" s="971"/>
      <c r="AW34" s="971"/>
      <c r="AX34" s="971"/>
      <c r="AY34" s="971"/>
      <c r="AZ34" s="1042" t="s">
        <v>552</v>
      </c>
      <c r="BA34" s="1043"/>
      <c r="BB34" s="1043"/>
      <c r="BC34" s="1043"/>
      <c r="BD34" s="1044"/>
      <c r="BE34" s="972" t="s">
        <v>394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91724</v>
      </c>
      <c r="R35" s="1039"/>
      <c r="S35" s="1039"/>
      <c r="T35" s="1039"/>
      <c r="U35" s="1039"/>
      <c r="V35" s="1039">
        <v>89678</v>
      </c>
      <c r="W35" s="1039"/>
      <c r="X35" s="1039"/>
      <c r="Y35" s="1039"/>
      <c r="Z35" s="1039"/>
      <c r="AA35" s="1039">
        <v>2046</v>
      </c>
      <c r="AB35" s="1039"/>
      <c r="AC35" s="1039"/>
      <c r="AD35" s="1039"/>
      <c r="AE35" s="1040"/>
      <c r="AF35" s="1035">
        <v>8228</v>
      </c>
      <c r="AG35" s="1036"/>
      <c r="AH35" s="1036"/>
      <c r="AI35" s="1036"/>
      <c r="AJ35" s="1037"/>
      <c r="AK35" s="980">
        <v>1</v>
      </c>
      <c r="AL35" s="971"/>
      <c r="AM35" s="971"/>
      <c r="AN35" s="971"/>
      <c r="AO35" s="971"/>
      <c r="AP35" s="971" t="s">
        <v>552</v>
      </c>
      <c r="AQ35" s="971"/>
      <c r="AR35" s="971"/>
      <c r="AS35" s="971"/>
      <c r="AT35" s="971"/>
      <c r="AU35" s="971" t="s">
        <v>552</v>
      </c>
      <c r="AV35" s="971"/>
      <c r="AW35" s="971"/>
      <c r="AX35" s="971"/>
      <c r="AY35" s="971"/>
      <c r="AZ35" s="1041" t="s">
        <v>552</v>
      </c>
      <c r="BA35" s="1041"/>
      <c r="BB35" s="1041"/>
      <c r="BC35" s="1041"/>
      <c r="BD35" s="1041"/>
      <c r="BE35" s="972" t="s">
        <v>394</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18673</v>
      </c>
      <c r="AG63" s="959"/>
      <c r="AH63" s="959"/>
      <c r="AI63" s="959"/>
      <c r="AJ63" s="1022"/>
      <c r="AK63" s="1023"/>
      <c r="AL63" s="963"/>
      <c r="AM63" s="963"/>
      <c r="AN63" s="963"/>
      <c r="AO63" s="963"/>
      <c r="AP63" s="959">
        <v>7606</v>
      </c>
      <c r="AQ63" s="959"/>
      <c r="AR63" s="959"/>
      <c r="AS63" s="959"/>
      <c r="AT63" s="959"/>
      <c r="AU63" s="959">
        <v>1944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554</v>
      </c>
      <c r="C68" s="986"/>
      <c r="D68" s="986"/>
      <c r="E68" s="986"/>
      <c r="F68" s="986"/>
      <c r="G68" s="986"/>
      <c r="H68" s="986"/>
      <c r="I68" s="986"/>
      <c r="J68" s="986"/>
      <c r="K68" s="986"/>
      <c r="L68" s="986"/>
      <c r="M68" s="986"/>
      <c r="N68" s="986"/>
      <c r="O68" s="986"/>
      <c r="P68" s="987"/>
      <c r="Q68" s="988">
        <v>230</v>
      </c>
      <c r="R68" s="982"/>
      <c r="S68" s="982"/>
      <c r="T68" s="982"/>
      <c r="U68" s="982"/>
      <c r="V68" s="982">
        <v>195</v>
      </c>
      <c r="W68" s="982"/>
      <c r="X68" s="982"/>
      <c r="Y68" s="982"/>
      <c r="Z68" s="982"/>
      <c r="AA68" s="982">
        <v>35</v>
      </c>
      <c r="AB68" s="982"/>
      <c r="AC68" s="982"/>
      <c r="AD68" s="982"/>
      <c r="AE68" s="982"/>
      <c r="AF68" s="982">
        <v>35</v>
      </c>
      <c r="AG68" s="982"/>
      <c r="AH68" s="982"/>
      <c r="AI68" s="982"/>
      <c r="AJ68" s="982"/>
      <c r="AK68" s="982" t="s">
        <v>552</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555</v>
      </c>
      <c r="C69" s="975"/>
      <c r="D69" s="975"/>
      <c r="E69" s="975"/>
      <c r="F69" s="975"/>
      <c r="G69" s="975"/>
      <c r="H69" s="975"/>
      <c r="I69" s="975"/>
      <c r="J69" s="975"/>
      <c r="K69" s="975"/>
      <c r="L69" s="975"/>
      <c r="M69" s="975"/>
      <c r="N69" s="975"/>
      <c r="O69" s="975"/>
      <c r="P69" s="976"/>
      <c r="Q69" s="977">
        <v>1359863</v>
      </c>
      <c r="R69" s="971"/>
      <c r="S69" s="971"/>
      <c r="T69" s="971"/>
      <c r="U69" s="971"/>
      <c r="V69" s="971">
        <v>1332205</v>
      </c>
      <c r="W69" s="971"/>
      <c r="X69" s="971"/>
      <c r="Y69" s="971"/>
      <c r="Z69" s="971"/>
      <c r="AA69" s="971">
        <v>27659</v>
      </c>
      <c r="AB69" s="971"/>
      <c r="AC69" s="971"/>
      <c r="AD69" s="971"/>
      <c r="AE69" s="971"/>
      <c r="AF69" s="971">
        <v>27659</v>
      </c>
      <c r="AG69" s="971"/>
      <c r="AH69" s="971"/>
      <c r="AI69" s="971"/>
      <c r="AJ69" s="971"/>
      <c r="AK69" s="971">
        <v>9500</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556</v>
      </c>
      <c r="C70" s="975"/>
      <c r="D70" s="975"/>
      <c r="E70" s="975"/>
      <c r="F70" s="975"/>
      <c r="G70" s="975"/>
      <c r="H70" s="975"/>
      <c r="I70" s="975"/>
      <c r="J70" s="975"/>
      <c r="K70" s="975"/>
      <c r="L70" s="975"/>
      <c r="M70" s="975"/>
      <c r="N70" s="975"/>
      <c r="O70" s="975"/>
      <c r="P70" s="976"/>
      <c r="Q70" s="977">
        <v>38885</v>
      </c>
      <c r="R70" s="971"/>
      <c r="S70" s="971"/>
      <c r="T70" s="971"/>
      <c r="U70" s="971"/>
      <c r="V70" s="971">
        <v>35641</v>
      </c>
      <c r="W70" s="971"/>
      <c r="X70" s="971"/>
      <c r="Y70" s="971"/>
      <c r="Z70" s="971"/>
      <c r="AA70" s="971">
        <v>3244</v>
      </c>
      <c r="AB70" s="971"/>
      <c r="AC70" s="971"/>
      <c r="AD70" s="971"/>
      <c r="AE70" s="971"/>
      <c r="AF70" s="971">
        <v>26209</v>
      </c>
      <c r="AG70" s="971"/>
      <c r="AH70" s="971"/>
      <c r="AI70" s="971"/>
      <c r="AJ70" s="971"/>
      <c r="AK70" s="971" t="s">
        <v>552</v>
      </c>
      <c r="AL70" s="971"/>
      <c r="AM70" s="971"/>
      <c r="AN70" s="971"/>
      <c r="AO70" s="971"/>
      <c r="AP70" s="971">
        <v>94795</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557</v>
      </c>
      <c r="C71" s="975"/>
      <c r="D71" s="975"/>
      <c r="E71" s="975"/>
      <c r="F71" s="975"/>
      <c r="G71" s="975"/>
      <c r="H71" s="975"/>
      <c r="I71" s="975"/>
      <c r="J71" s="975"/>
      <c r="K71" s="975"/>
      <c r="L71" s="975"/>
      <c r="M71" s="975"/>
      <c r="N71" s="975"/>
      <c r="O71" s="975"/>
      <c r="P71" s="976"/>
      <c r="Q71" s="977">
        <v>6635</v>
      </c>
      <c r="R71" s="971"/>
      <c r="S71" s="971"/>
      <c r="T71" s="971"/>
      <c r="U71" s="971"/>
      <c r="V71" s="971">
        <v>5820</v>
      </c>
      <c r="W71" s="971"/>
      <c r="X71" s="971"/>
      <c r="Y71" s="971"/>
      <c r="Z71" s="971"/>
      <c r="AA71" s="971">
        <v>815</v>
      </c>
      <c r="AB71" s="971"/>
      <c r="AC71" s="971"/>
      <c r="AD71" s="971"/>
      <c r="AE71" s="971"/>
      <c r="AF71" s="971">
        <v>19303</v>
      </c>
      <c r="AG71" s="971"/>
      <c r="AH71" s="971"/>
      <c r="AI71" s="971"/>
      <c r="AJ71" s="971"/>
      <c r="AK71" s="971" t="s">
        <v>552</v>
      </c>
      <c r="AL71" s="971"/>
      <c r="AM71" s="971"/>
      <c r="AN71" s="971"/>
      <c r="AO71" s="971"/>
      <c r="AP71" s="971">
        <v>22689</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73206</v>
      </c>
      <c r="AG88" s="959"/>
      <c r="AH88" s="959"/>
      <c r="AI88" s="959"/>
      <c r="AJ88" s="959"/>
      <c r="AK88" s="963"/>
      <c r="AL88" s="963"/>
      <c r="AM88" s="963"/>
      <c r="AN88" s="963"/>
      <c r="AO88" s="963"/>
      <c r="AP88" s="959">
        <v>117484</v>
      </c>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3398</v>
      </c>
      <c r="CS102" s="953"/>
      <c r="CT102" s="953"/>
      <c r="CU102" s="953"/>
      <c r="CV102" s="954"/>
      <c r="CW102" s="952">
        <v>215</v>
      </c>
      <c r="CX102" s="953"/>
      <c r="CY102" s="953"/>
      <c r="CZ102" s="953"/>
      <c r="DA102" s="954"/>
      <c r="DB102" s="952">
        <v>2344</v>
      </c>
      <c r="DC102" s="953"/>
      <c r="DD102" s="953"/>
      <c r="DE102" s="953"/>
      <c r="DF102" s="954"/>
      <c r="DG102" s="952" t="s">
        <v>552</v>
      </c>
      <c r="DH102" s="953"/>
      <c r="DI102" s="953"/>
      <c r="DJ102" s="953"/>
      <c r="DK102" s="954"/>
      <c r="DL102" s="952" t="s">
        <v>576</v>
      </c>
      <c r="DM102" s="953"/>
      <c r="DN102" s="953"/>
      <c r="DO102" s="953"/>
      <c r="DP102" s="954"/>
      <c r="DQ102" s="952" t="s">
        <v>576</v>
      </c>
      <c r="DR102" s="953"/>
      <c r="DS102" s="953"/>
      <c r="DT102" s="953"/>
      <c r="DU102" s="954"/>
      <c r="DV102" s="937" t="s">
        <v>577</v>
      </c>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294</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294</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294</v>
      </c>
      <c r="DR109" s="896"/>
      <c r="DS109" s="896"/>
      <c r="DT109" s="896"/>
      <c r="DU109" s="897"/>
      <c r="DV109" s="898" t="s">
        <v>414</v>
      </c>
      <c r="DW109" s="896"/>
      <c r="DX109" s="896"/>
      <c r="DY109" s="896"/>
      <c r="DZ109" s="929"/>
    </row>
    <row r="110" spans="1:131" s="230" customFormat="1" ht="26.25" customHeight="1" x14ac:dyDescent="0.2">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2976057</v>
      </c>
      <c r="AB110" s="889"/>
      <c r="AC110" s="889"/>
      <c r="AD110" s="889"/>
      <c r="AE110" s="890"/>
      <c r="AF110" s="891">
        <v>3433954</v>
      </c>
      <c r="AG110" s="889"/>
      <c r="AH110" s="889"/>
      <c r="AI110" s="889"/>
      <c r="AJ110" s="890"/>
      <c r="AK110" s="891">
        <v>3453920</v>
      </c>
      <c r="AL110" s="889"/>
      <c r="AM110" s="889"/>
      <c r="AN110" s="889"/>
      <c r="AO110" s="890"/>
      <c r="AP110" s="892">
        <v>12.4</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57888944</v>
      </c>
      <c r="BR110" s="842"/>
      <c r="BS110" s="842"/>
      <c r="BT110" s="842"/>
      <c r="BU110" s="842"/>
      <c r="BV110" s="842">
        <v>52303828</v>
      </c>
      <c r="BW110" s="842"/>
      <c r="BX110" s="842"/>
      <c r="BY110" s="842"/>
      <c r="BZ110" s="842"/>
      <c r="CA110" s="842">
        <v>50028456</v>
      </c>
      <c r="CB110" s="842"/>
      <c r="CC110" s="842"/>
      <c r="CD110" s="842"/>
      <c r="CE110" s="842"/>
      <c r="CF110" s="866">
        <v>180.3</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1539683</v>
      </c>
      <c r="DH110" s="842"/>
      <c r="DI110" s="842"/>
      <c r="DJ110" s="842"/>
      <c r="DK110" s="842"/>
      <c r="DL110" s="842">
        <v>1393390</v>
      </c>
      <c r="DM110" s="842"/>
      <c r="DN110" s="842"/>
      <c r="DO110" s="842"/>
      <c r="DP110" s="842"/>
      <c r="DQ110" s="842">
        <v>1247037</v>
      </c>
      <c r="DR110" s="842"/>
      <c r="DS110" s="842"/>
      <c r="DT110" s="842"/>
      <c r="DU110" s="842"/>
      <c r="DV110" s="843">
        <v>4.5</v>
      </c>
      <c r="DW110" s="843"/>
      <c r="DX110" s="843"/>
      <c r="DY110" s="843"/>
      <c r="DZ110" s="844"/>
    </row>
    <row r="111" spans="1:131" s="230" customFormat="1" ht="26.25" customHeight="1" x14ac:dyDescent="0.2">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3702720</v>
      </c>
      <c r="BR111" s="817"/>
      <c r="BS111" s="817"/>
      <c r="BT111" s="817"/>
      <c r="BU111" s="817"/>
      <c r="BV111" s="817">
        <v>2825261</v>
      </c>
      <c r="BW111" s="817"/>
      <c r="BX111" s="817"/>
      <c r="BY111" s="817"/>
      <c r="BZ111" s="817"/>
      <c r="CA111" s="817">
        <v>2720068</v>
      </c>
      <c r="CB111" s="817"/>
      <c r="CC111" s="817"/>
      <c r="CD111" s="817"/>
      <c r="CE111" s="817"/>
      <c r="CF111" s="875">
        <v>9.8000000000000007</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1001728</v>
      </c>
      <c r="DH111" s="817"/>
      <c r="DI111" s="817"/>
      <c r="DJ111" s="817"/>
      <c r="DK111" s="817"/>
      <c r="DL111" s="817">
        <v>893787</v>
      </c>
      <c r="DM111" s="817"/>
      <c r="DN111" s="817"/>
      <c r="DO111" s="817"/>
      <c r="DP111" s="817"/>
      <c r="DQ111" s="817">
        <v>793849</v>
      </c>
      <c r="DR111" s="817"/>
      <c r="DS111" s="817"/>
      <c r="DT111" s="817"/>
      <c r="DU111" s="817"/>
      <c r="DV111" s="794">
        <v>2.9</v>
      </c>
      <c r="DW111" s="794"/>
      <c r="DX111" s="794"/>
      <c r="DY111" s="794"/>
      <c r="DZ111" s="795"/>
    </row>
    <row r="112" spans="1:131" s="230" customFormat="1" ht="26.25" customHeight="1" x14ac:dyDescent="0.2">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1827573</v>
      </c>
      <c r="BR112" s="817"/>
      <c r="BS112" s="817"/>
      <c r="BT112" s="817"/>
      <c r="BU112" s="817"/>
      <c r="BV112" s="817">
        <v>1511520</v>
      </c>
      <c r="BW112" s="817"/>
      <c r="BX112" s="817"/>
      <c r="BY112" s="817"/>
      <c r="BZ112" s="817"/>
      <c r="CA112" s="817">
        <v>1942915</v>
      </c>
      <c r="CB112" s="817"/>
      <c r="CC112" s="817"/>
      <c r="CD112" s="817"/>
      <c r="CE112" s="817"/>
      <c r="CF112" s="875">
        <v>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184302</v>
      </c>
      <c r="AB113" s="919"/>
      <c r="AC113" s="919"/>
      <c r="AD113" s="919"/>
      <c r="AE113" s="920"/>
      <c r="AF113" s="921">
        <v>188653</v>
      </c>
      <c r="AG113" s="919"/>
      <c r="AH113" s="919"/>
      <c r="AI113" s="919"/>
      <c r="AJ113" s="920"/>
      <c r="AK113" s="921">
        <v>189138</v>
      </c>
      <c r="AL113" s="919"/>
      <c r="AM113" s="919"/>
      <c r="AN113" s="919"/>
      <c r="AO113" s="920"/>
      <c r="AP113" s="922">
        <v>0.7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6424480</v>
      </c>
      <c r="BR114" s="817"/>
      <c r="BS114" s="817"/>
      <c r="BT114" s="817"/>
      <c r="BU114" s="817"/>
      <c r="BV114" s="817">
        <v>6200764</v>
      </c>
      <c r="BW114" s="817"/>
      <c r="BX114" s="817"/>
      <c r="BY114" s="817"/>
      <c r="BZ114" s="817"/>
      <c r="CA114" s="817">
        <v>6257611</v>
      </c>
      <c r="CB114" s="817"/>
      <c r="CC114" s="817"/>
      <c r="CD114" s="817"/>
      <c r="CE114" s="817"/>
      <c r="CF114" s="875">
        <v>22.6</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100038</v>
      </c>
      <c r="AB115" s="919"/>
      <c r="AC115" s="919"/>
      <c r="AD115" s="919"/>
      <c r="AE115" s="920"/>
      <c r="AF115" s="921">
        <v>206104</v>
      </c>
      <c r="AG115" s="919"/>
      <c r="AH115" s="919"/>
      <c r="AI115" s="919"/>
      <c r="AJ115" s="920"/>
      <c r="AK115" s="921">
        <v>215834</v>
      </c>
      <c r="AL115" s="919"/>
      <c r="AM115" s="919"/>
      <c r="AN115" s="919"/>
      <c r="AO115" s="920"/>
      <c r="AP115" s="922">
        <v>0.8</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1161309</v>
      </c>
      <c r="DH115" s="780"/>
      <c r="DI115" s="780"/>
      <c r="DJ115" s="780"/>
      <c r="DK115" s="781"/>
      <c r="DL115" s="782">
        <v>538084</v>
      </c>
      <c r="DM115" s="780"/>
      <c r="DN115" s="780"/>
      <c r="DO115" s="780"/>
      <c r="DP115" s="781"/>
      <c r="DQ115" s="782">
        <v>679182</v>
      </c>
      <c r="DR115" s="780"/>
      <c r="DS115" s="780"/>
      <c r="DT115" s="780"/>
      <c r="DU115" s="781"/>
      <c r="DV115" s="824">
        <v>2.4</v>
      </c>
      <c r="DW115" s="825"/>
      <c r="DX115" s="825"/>
      <c r="DY115" s="825"/>
      <c r="DZ115" s="826"/>
    </row>
    <row r="116" spans="1:130" s="230" customFormat="1" ht="26.25" customHeight="1" x14ac:dyDescent="0.2">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3260397</v>
      </c>
      <c r="AB117" s="903"/>
      <c r="AC117" s="903"/>
      <c r="AD117" s="903"/>
      <c r="AE117" s="904"/>
      <c r="AF117" s="905">
        <v>3828711</v>
      </c>
      <c r="AG117" s="903"/>
      <c r="AH117" s="903"/>
      <c r="AI117" s="903"/>
      <c r="AJ117" s="904"/>
      <c r="AK117" s="905">
        <v>3858892</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294</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2494</v>
      </c>
      <c r="AB119" s="889"/>
      <c r="AC119" s="889"/>
      <c r="AD119" s="889"/>
      <c r="AE119" s="890"/>
      <c r="AF119" s="891">
        <v>97931</v>
      </c>
      <c r="AG119" s="889"/>
      <c r="AH119" s="889"/>
      <c r="AI119" s="889"/>
      <c r="AJ119" s="890"/>
      <c r="AK119" s="891">
        <v>97934</v>
      </c>
      <c r="AL119" s="889"/>
      <c r="AM119" s="889"/>
      <c r="AN119" s="889"/>
      <c r="AO119" s="890"/>
      <c r="AP119" s="892">
        <v>0.4</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444</v>
      </c>
      <c r="BP119" s="878"/>
      <c r="BQ119" s="879">
        <v>69843717</v>
      </c>
      <c r="BR119" s="845"/>
      <c r="BS119" s="845"/>
      <c r="BT119" s="845"/>
      <c r="BU119" s="845"/>
      <c r="BV119" s="845">
        <v>62841373</v>
      </c>
      <c r="BW119" s="845"/>
      <c r="BX119" s="845"/>
      <c r="BY119" s="845"/>
      <c r="BZ119" s="845"/>
      <c r="CA119" s="845">
        <v>60949050</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19143</v>
      </c>
      <c r="AB120" s="780"/>
      <c r="AC120" s="780"/>
      <c r="AD120" s="780"/>
      <c r="AE120" s="781"/>
      <c r="AF120" s="782">
        <v>29519</v>
      </c>
      <c r="AG120" s="780"/>
      <c r="AH120" s="780"/>
      <c r="AI120" s="780"/>
      <c r="AJ120" s="781"/>
      <c r="AK120" s="782">
        <v>39266</v>
      </c>
      <c r="AL120" s="780"/>
      <c r="AM120" s="780"/>
      <c r="AN120" s="780"/>
      <c r="AO120" s="781"/>
      <c r="AP120" s="824">
        <v>0.1</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27086022</v>
      </c>
      <c r="BR120" s="842"/>
      <c r="BS120" s="842"/>
      <c r="BT120" s="842"/>
      <c r="BU120" s="842"/>
      <c r="BV120" s="842">
        <v>25665823</v>
      </c>
      <c r="BW120" s="842"/>
      <c r="BX120" s="842"/>
      <c r="BY120" s="842"/>
      <c r="BZ120" s="842"/>
      <c r="CA120" s="842">
        <v>27302095</v>
      </c>
      <c r="CB120" s="842"/>
      <c r="CC120" s="842"/>
      <c r="CD120" s="842"/>
      <c r="CE120" s="842"/>
      <c r="CF120" s="866">
        <v>98.4</v>
      </c>
      <c r="CG120" s="867"/>
      <c r="CH120" s="867"/>
      <c r="CI120" s="867"/>
      <c r="CJ120" s="867"/>
      <c r="CK120" s="868" t="s">
        <v>448</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1490499</v>
      </c>
      <c r="DH120" s="842"/>
      <c r="DI120" s="842"/>
      <c r="DJ120" s="842"/>
      <c r="DK120" s="842"/>
      <c r="DL120" s="842">
        <v>1442639</v>
      </c>
      <c r="DM120" s="842"/>
      <c r="DN120" s="842"/>
      <c r="DO120" s="842"/>
      <c r="DP120" s="842"/>
      <c r="DQ120" s="842">
        <v>1365599</v>
      </c>
      <c r="DR120" s="842"/>
      <c r="DS120" s="842"/>
      <c r="DT120" s="842"/>
      <c r="DU120" s="842"/>
      <c r="DV120" s="843">
        <v>4.9000000000000004</v>
      </c>
      <c r="DW120" s="843"/>
      <c r="DX120" s="843"/>
      <c r="DY120" s="843"/>
      <c r="DZ120" s="844"/>
    </row>
    <row r="121" spans="1:130" s="230" customFormat="1" ht="26.25" customHeight="1" x14ac:dyDescent="0.2">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7659764</v>
      </c>
      <c r="BR121" s="817"/>
      <c r="BS121" s="817"/>
      <c r="BT121" s="817"/>
      <c r="BU121" s="817"/>
      <c r="BV121" s="817">
        <v>4450044</v>
      </c>
      <c r="BW121" s="817"/>
      <c r="BX121" s="817"/>
      <c r="BY121" s="817"/>
      <c r="BZ121" s="817"/>
      <c r="CA121" s="817">
        <v>4331430</v>
      </c>
      <c r="CB121" s="817"/>
      <c r="CC121" s="817"/>
      <c r="CD121" s="817"/>
      <c r="CE121" s="817"/>
      <c r="CF121" s="875">
        <v>15.6</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28013</v>
      </c>
      <c r="DH121" s="817"/>
      <c r="DI121" s="817"/>
      <c r="DJ121" s="817"/>
      <c r="DK121" s="817"/>
      <c r="DL121" s="817">
        <v>51380</v>
      </c>
      <c r="DM121" s="817"/>
      <c r="DN121" s="817"/>
      <c r="DO121" s="817"/>
      <c r="DP121" s="817"/>
      <c r="DQ121" s="817">
        <v>556518</v>
      </c>
      <c r="DR121" s="817"/>
      <c r="DS121" s="817"/>
      <c r="DT121" s="817"/>
      <c r="DU121" s="817"/>
      <c r="DV121" s="794">
        <v>2</v>
      </c>
      <c r="DW121" s="794"/>
      <c r="DX121" s="794"/>
      <c r="DY121" s="794"/>
      <c r="DZ121" s="795"/>
    </row>
    <row r="122" spans="1:130" s="230" customFormat="1" ht="26.25" customHeight="1" x14ac:dyDescent="0.2">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31449000</v>
      </c>
      <c r="BR122" s="845"/>
      <c r="BS122" s="845"/>
      <c r="BT122" s="845"/>
      <c r="BU122" s="845"/>
      <c r="BV122" s="845">
        <v>30552782</v>
      </c>
      <c r="BW122" s="845"/>
      <c r="BX122" s="845"/>
      <c r="BY122" s="845"/>
      <c r="BZ122" s="845"/>
      <c r="CA122" s="845">
        <v>29580820</v>
      </c>
      <c r="CB122" s="845"/>
      <c r="CC122" s="845"/>
      <c r="CD122" s="845"/>
      <c r="CE122" s="845"/>
      <c r="CF122" s="846">
        <v>106.6</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23512</v>
      </c>
      <c r="DH122" s="817"/>
      <c r="DI122" s="817"/>
      <c r="DJ122" s="817"/>
      <c r="DK122" s="817"/>
      <c r="DL122" s="817">
        <v>17501</v>
      </c>
      <c r="DM122" s="817"/>
      <c r="DN122" s="817"/>
      <c r="DO122" s="817"/>
      <c r="DP122" s="817"/>
      <c r="DQ122" s="817">
        <v>20798</v>
      </c>
      <c r="DR122" s="817"/>
      <c r="DS122" s="817"/>
      <c r="DT122" s="817"/>
      <c r="DU122" s="817"/>
      <c r="DV122" s="794">
        <v>0.1</v>
      </c>
      <c r="DW122" s="794"/>
      <c r="DX122" s="794"/>
      <c r="DY122" s="794"/>
      <c r="DZ122" s="795"/>
    </row>
    <row r="123" spans="1:130" s="230" customFormat="1" ht="26.25" customHeight="1" x14ac:dyDescent="0.2">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452</v>
      </c>
      <c r="BP123" s="878"/>
      <c r="BQ123" s="832">
        <v>66194786</v>
      </c>
      <c r="BR123" s="833"/>
      <c r="BS123" s="833"/>
      <c r="BT123" s="833"/>
      <c r="BU123" s="833"/>
      <c r="BV123" s="833">
        <v>60668649</v>
      </c>
      <c r="BW123" s="833"/>
      <c r="BX123" s="833"/>
      <c r="BY123" s="833"/>
      <c r="BZ123" s="833"/>
      <c r="CA123" s="833">
        <v>61214345</v>
      </c>
      <c r="CB123" s="833"/>
      <c r="CC123" s="833"/>
      <c r="CD123" s="833"/>
      <c r="CE123" s="833"/>
      <c r="CF123" s="748"/>
      <c r="CG123" s="749"/>
      <c r="CH123" s="749"/>
      <c r="CI123" s="749"/>
      <c r="CJ123" s="834"/>
      <c r="CK123" s="869"/>
      <c r="CL123" s="855"/>
      <c r="CM123" s="855"/>
      <c r="CN123" s="855"/>
      <c r="CO123" s="856"/>
      <c r="CP123" s="835" t="s">
        <v>397</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13.3</v>
      </c>
      <c r="BR124" s="831"/>
      <c r="BS124" s="831"/>
      <c r="BT124" s="831"/>
      <c r="BU124" s="831"/>
      <c r="BV124" s="831">
        <v>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78401</v>
      </c>
      <c r="AB126" s="780"/>
      <c r="AC126" s="780"/>
      <c r="AD126" s="780"/>
      <c r="AE126" s="781"/>
      <c r="AF126" s="782">
        <v>78654</v>
      </c>
      <c r="AG126" s="780"/>
      <c r="AH126" s="780"/>
      <c r="AI126" s="780"/>
      <c r="AJ126" s="781"/>
      <c r="AK126" s="782">
        <v>78634</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100731</v>
      </c>
      <c r="AB128" s="801"/>
      <c r="AC128" s="801"/>
      <c r="AD128" s="801"/>
      <c r="AE128" s="802"/>
      <c r="AF128" s="803">
        <v>991315</v>
      </c>
      <c r="AG128" s="801"/>
      <c r="AH128" s="801"/>
      <c r="AI128" s="801"/>
      <c r="AJ128" s="802"/>
      <c r="AK128" s="803">
        <v>999411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11.8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29727094</v>
      </c>
      <c r="AB129" s="780"/>
      <c r="AC129" s="780"/>
      <c r="AD129" s="780"/>
      <c r="AE129" s="781"/>
      <c r="AF129" s="782">
        <v>29233907</v>
      </c>
      <c r="AG129" s="780"/>
      <c r="AH129" s="780"/>
      <c r="AI129" s="780"/>
      <c r="AJ129" s="781"/>
      <c r="AK129" s="782">
        <v>30146380</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16.8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2324274</v>
      </c>
      <c r="AB130" s="780"/>
      <c r="AC130" s="780"/>
      <c r="AD130" s="780"/>
      <c r="AE130" s="781"/>
      <c r="AF130" s="782">
        <v>2395102</v>
      </c>
      <c r="AG130" s="780"/>
      <c r="AH130" s="780"/>
      <c r="AI130" s="780"/>
      <c r="AJ130" s="781"/>
      <c r="AK130" s="782">
        <v>2401682</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2.1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27402820</v>
      </c>
      <c r="AB131" s="764"/>
      <c r="AC131" s="764"/>
      <c r="AD131" s="764"/>
      <c r="AE131" s="765"/>
      <c r="AF131" s="766">
        <v>26838805</v>
      </c>
      <c r="AG131" s="764"/>
      <c r="AH131" s="764"/>
      <c r="AI131" s="764"/>
      <c r="AJ131" s="765"/>
      <c r="AK131" s="766">
        <v>27744698</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3.0485621549999999</v>
      </c>
      <c r="AB132" s="745"/>
      <c r="AC132" s="745"/>
      <c r="AD132" s="745"/>
      <c r="AE132" s="746"/>
      <c r="AF132" s="747">
        <v>1.64796458</v>
      </c>
      <c r="AG132" s="745"/>
      <c r="AH132" s="745"/>
      <c r="AI132" s="745"/>
      <c r="AJ132" s="746"/>
      <c r="AK132" s="747">
        <v>1.650041388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2.7</v>
      </c>
      <c r="AB133" s="724"/>
      <c r="AC133" s="724"/>
      <c r="AD133" s="724"/>
      <c r="AE133" s="725"/>
      <c r="AF133" s="723">
        <v>2.4</v>
      </c>
      <c r="AG133" s="724"/>
      <c r="AH133" s="724"/>
      <c r="AI133" s="724"/>
      <c r="AJ133" s="725"/>
      <c r="AK133" s="723">
        <v>2.1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5B+mOw4O1MpFFdS4/qMJN27XAZIFuL5RqShpCcrwBd2vHX6NSPlHn9g2s6BDrs8yT9VLxCWl7ukpAZxLSOKPFw==" saltValue="oYjpKjWnP/bFxGy+TIbIl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gWdSVQI4Jyw+od4jrTwLZd7h1KhQNHOMNbvaDiXR51dqfId4V8jB5/E7LFwSnHGJjNGe7NEAFqLHXrPOgAlVw==" saltValue="EwkpsmJSl75VPjZkwXQ6hQ=="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1oXQqIg5YC68fi0JCPTaZOxddJLobCchQJv/UlfdmdcK3kDphFYjzkjKRjKW5u1kwWHg7F4yvh9TPwA3LYyE8A==" saltValue="0N04zHCMNutNOGeyUBYVB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481</v>
      </c>
      <c r="AP7" s="272"/>
      <c r="AQ7" s="273" t="s">
        <v>482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483</v>
      </c>
      <c r="AQ8" s="279" t="s">
        <v>484</v>
      </c>
      <c r="AR8" s="280" t="s">
        <v>485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486</v>
      </c>
      <c r="AL9" s="1134"/>
      <c r="AM9" s="1134"/>
      <c r="AN9" s="1135"/>
      <c r="AO9" s="281">
        <v>9816049</v>
      </c>
      <c r="AP9" s="281">
        <v>70458</v>
      </c>
      <c r="AQ9" s="282">
        <v>63160</v>
      </c>
      <c r="AR9" s="283">
        <v>11.6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487</v>
      </c>
      <c r="AL10" s="1134"/>
      <c r="AM10" s="1134"/>
      <c r="AN10" s="1135"/>
      <c r="AO10" s="284">
        <v>221</v>
      </c>
      <c r="AP10" s="284">
        <v>2</v>
      </c>
      <c r="AQ10" s="285">
        <v>4257</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488</v>
      </c>
      <c r="AL11" s="1134"/>
      <c r="AM11" s="1134"/>
      <c r="AN11" s="1135"/>
      <c r="AO11" s="284" t="s">
        <v>489</v>
      </c>
      <c r="AP11" s="284" t="s">
        <v>489</v>
      </c>
      <c r="AQ11" s="285">
        <v>595</v>
      </c>
      <c r="AR11" s="286" t="s">
        <v>489</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490</v>
      </c>
      <c r="AL12" s="1134"/>
      <c r="AM12" s="1134"/>
      <c r="AN12" s="1135"/>
      <c r="AO12" s="284" t="s">
        <v>489</v>
      </c>
      <c r="AP12" s="284" t="s">
        <v>489</v>
      </c>
      <c r="AQ12" s="285">
        <v>9</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491</v>
      </c>
      <c r="AL13" s="1134"/>
      <c r="AM13" s="1134"/>
      <c r="AN13" s="1135"/>
      <c r="AO13" s="284">
        <v>341279</v>
      </c>
      <c r="AP13" s="284">
        <v>2450</v>
      </c>
      <c r="AQ13" s="285">
        <v>2608</v>
      </c>
      <c r="AR13" s="286">
        <v>-6.1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492</v>
      </c>
      <c r="AL14" s="1134"/>
      <c r="AM14" s="1134"/>
      <c r="AN14" s="1135"/>
      <c r="AO14" s="284">
        <v>148805</v>
      </c>
      <c r="AP14" s="284">
        <v>1068</v>
      </c>
      <c r="AQ14" s="285">
        <v>1202</v>
      </c>
      <c r="AR14" s="286">
        <v>-11.1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493</v>
      </c>
      <c r="AL15" s="1137"/>
      <c r="AM15" s="1137"/>
      <c r="AN15" s="1138"/>
      <c r="AO15" s="284">
        <v>-231832</v>
      </c>
      <c r="AP15" s="284">
        <v>-1664</v>
      </c>
      <c r="AQ15" s="285">
        <v>-3084</v>
      </c>
      <c r="AR15" s="286">
        <v>-46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10074522</v>
      </c>
      <c r="AP16" s="284">
        <v>72313</v>
      </c>
      <c r="AQ16" s="285">
        <v>68747</v>
      </c>
      <c r="AR16" s="286">
        <v>5.2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498</v>
      </c>
      <c r="AL21" s="1140"/>
      <c r="AM21" s="1140"/>
      <c r="AN21" s="1141"/>
      <c r="AO21" s="297">
        <v>7.13</v>
      </c>
      <c r="AP21" s="298">
        <v>6.22</v>
      </c>
      <c r="AQ21" s="299">
        <v>0.91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499</v>
      </c>
      <c r="AL22" s="1140"/>
      <c r="AM22" s="1140"/>
      <c r="AN22" s="1141"/>
      <c r="AO22" s="302">
        <v>95.3</v>
      </c>
      <c r="AP22" s="303">
        <v>98.7</v>
      </c>
      <c r="AQ22" s="304">
        <v>-3.4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32" t="s">
        <v>500</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ht="13" x14ac:dyDescent="0.2">
      <c r="A27" s="309"/>
      <c r="AO27" s="262"/>
      <c r="AP27" s="262"/>
      <c r="AQ27" s="262"/>
      <c r="AR27" s="262"/>
      <c r="AS27" s="262"/>
      <c r="AT27" s="262"/>
    </row>
    <row r="28" spans="1:46" ht="16.5" x14ac:dyDescent="0.2">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481</v>
      </c>
      <c r="AP30" s="272"/>
      <c r="AQ30" s="273" t="s">
        <v>482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483</v>
      </c>
      <c r="AQ31" s="279" t="s">
        <v>484</v>
      </c>
      <c r="AR31" s="280" t="s">
        <v>485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503</v>
      </c>
      <c r="AL32" s="1124"/>
      <c r="AM32" s="1124"/>
      <c r="AN32" s="1125"/>
      <c r="AO32" s="312">
        <v>3453920</v>
      </c>
      <c r="AP32" s="312">
        <v>24792</v>
      </c>
      <c r="AQ32" s="313">
        <v>33476</v>
      </c>
      <c r="AR32" s="314">
        <v>-25.9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504</v>
      </c>
      <c r="AL33" s="1124"/>
      <c r="AM33" s="1124"/>
      <c r="AN33" s="1125"/>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505</v>
      </c>
      <c r="AL34" s="1124"/>
      <c r="AM34" s="1124"/>
      <c r="AN34" s="1125"/>
      <c r="AO34" s="312" t="s">
        <v>489</v>
      </c>
      <c r="AP34" s="312" t="s">
        <v>489</v>
      </c>
      <c r="AQ34" s="313">
        <v>23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506</v>
      </c>
      <c r="AL35" s="1124"/>
      <c r="AM35" s="1124"/>
      <c r="AN35" s="1125"/>
      <c r="AO35" s="312">
        <v>189138</v>
      </c>
      <c r="AP35" s="312">
        <v>1358</v>
      </c>
      <c r="AQ35" s="313">
        <v>5696</v>
      </c>
      <c r="AR35" s="314">
        <v>-76.2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507</v>
      </c>
      <c r="AL36" s="1124"/>
      <c r="AM36" s="1124"/>
      <c r="AN36" s="1125"/>
      <c r="AO36" s="312" t="s">
        <v>489</v>
      </c>
      <c r="AP36" s="312" t="s">
        <v>489</v>
      </c>
      <c r="AQ36" s="313">
        <v>1273</v>
      </c>
      <c r="AR36" s="314" t="s">
        <v>489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508</v>
      </c>
      <c r="AL37" s="1124"/>
      <c r="AM37" s="1124"/>
      <c r="AN37" s="1125"/>
      <c r="AO37" s="312">
        <v>215834</v>
      </c>
      <c r="AP37" s="312">
        <v>1549</v>
      </c>
      <c r="AQ37" s="313">
        <v>486</v>
      </c>
      <c r="AR37" s="314">
        <v>218.7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509</v>
      </c>
      <c r="AL38" s="1127"/>
      <c r="AM38" s="1127"/>
      <c r="AN38" s="1128"/>
      <c r="AO38" s="315" t="s">
        <v>489</v>
      </c>
      <c r="AP38" s="315" t="s">
        <v>489</v>
      </c>
      <c r="AQ38" s="316">
        <v>0</v>
      </c>
      <c r="AR38" s="304" t="s">
        <v>489</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510</v>
      </c>
      <c r="AL39" s="1127"/>
      <c r="AM39" s="1127"/>
      <c r="AN39" s="1128"/>
      <c r="AO39" s="312">
        <v>-999411</v>
      </c>
      <c r="AP39" s="312">
        <v>-7174</v>
      </c>
      <c r="AQ39" s="313">
        <v>-6136</v>
      </c>
      <c r="AR39" s="314">
        <v>16.899999999999999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511</v>
      </c>
      <c r="AL40" s="1124"/>
      <c r="AM40" s="1124"/>
      <c r="AN40" s="1125"/>
      <c r="AO40" s="312">
        <v>-2401682</v>
      </c>
      <c r="AP40" s="312">
        <v>-17239</v>
      </c>
      <c r="AQ40" s="313">
        <v>-25079</v>
      </c>
      <c r="AR40" s="314">
        <v>-31.3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457799</v>
      </c>
      <c r="AP41" s="312">
        <v>3286</v>
      </c>
      <c r="AQ41" s="313">
        <v>9740</v>
      </c>
      <c r="AR41" s="314">
        <v>-66.3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481</v>
      </c>
      <c r="AN49" s="1118" t="s">
        <v>514</v>
      </c>
      <c r="AO49" s="1119"/>
      <c r="AP49" s="1119"/>
      <c r="AQ49" s="1119"/>
      <c r="AR49" s="112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515</v>
      </c>
      <c r="AO50" s="329" t="s">
        <v>516</v>
      </c>
      <c r="AP50" s="330" t="s">
        <v>517</v>
      </c>
      <c r="AQ50" s="331" t="s">
        <v>518</v>
      </c>
      <c r="AR50" s="332" t="s">
        <v>519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20062055</v>
      </c>
      <c r="AN51" s="334">
        <v>144981</v>
      </c>
      <c r="AO51" s="335">
        <v>10.9</v>
      </c>
      <c r="AP51" s="336">
        <v>42836</v>
      </c>
      <c r="AQ51" s="337">
        <v>-0.9</v>
      </c>
      <c r="AR51" s="338">
        <v>11.8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3291337</v>
      </c>
      <c r="AN52" s="342">
        <v>23785</v>
      </c>
      <c r="AO52" s="343">
        <v>-48</v>
      </c>
      <c r="AP52" s="344">
        <v>22936</v>
      </c>
      <c r="AQ52" s="345">
        <v>1.4</v>
      </c>
      <c r="AR52" s="346">
        <v>-49.4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23928366</v>
      </c>
      <c r="AN53" s="334">
        <v>172283</v>
      </c>
      <c r="AO53" s="335">
        <v>18.8</v>
      </c>
      <c r="AP53" s="336">
        <v>44161</v>
      </c>
      <c r="AQ53" s="337">
        <v>3.1</v>
      </c>
      <c r="AR53" s="338">
        <v>15.7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8411631</v>
      </c>
      <c r="AN54" s="342">
        <v>60563</v>
      </c>
      <c r="AO54" s="343">
        <v>154.6</v>
      </c>
      <c r="AP54" s="344">
        <v>23644</v>
      </c>
      <c r="AQ54" s="345">
        <v>3.1</v>
      </c>
      <c r="AR54" s="346">
        <v>151.5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25133490</v>
      </c>
      <c r="AN55" s="334">
        <v>180653</v>
      </c>
      <c r="AO55" s="335">
        <v>4.9000000000000004</v>
      </c>
      <c r="AP55" s="336">
        <v>43955</v>
      </c>
      <c r="AQ55" s="337">
        <v>-0.5</v>
      </c>
      <c r="AR55" s="338">
        <v>5.4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5767669</v>
      </c>
      <c r="AN56" s="342">
        <v>41456</v>
      </c>
      <c r="AO56" s="343">
        <v>-31.5</v>
      </c>
      <c r="AP56" s="344">
        <v>21318</v>
      </c>
      <c r="AQ56" s="345">
        <v>-9.8000000000000007</v>
      </c>
      <c r="AR56" s="346">
        <v>-21.7</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16444560</v>
      </c>
      <c r="AN57" s="334">
        <v>118197</v>
      </c>
      <c r="AO57" s="335">
        <v>-34.6</v>
      </c>
      <c r="AP57" s="336">
        <v>41921</v>
      </c>
      <c r="AQ57" s="337">
        <v>-4.5999999999999996</v>
      </c>
      <c r="AR57" s="338">
        <v>-30</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2744516</v>
      </c>
      <c r="AN58" s="342">
        <v>19727</v>
      </c>
      <c r="AO58" s="343">
        <v>-52.4</v>
      </c>
      <c r="AP58" s="344">
        <v>21655</v>
      </c>
      <c r="AQ58" s="345">
        <v>1.6</v>
      </c>
      <c r="AR58" s="346">
        <v>-54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17826852</v>
      </c>
      <c r="AN59" s="334">
        <v>127958</v>
      </c>
      <c r="AO59" s="335">
        <v>8.3000000000000007</v>
      </c>
      <c r="AP59" s="336">
        <v>44585</v>
      </c>
      <c r="AQ59" s="337">
        <v>6.4</v>
      </c>
      <c r="AR59" s="338">
        <v>1.9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3604042</v>
      </c>
      <c r="AN60" s="342">
        <v>25869</v>
      </c>
      <c r="AO60" s="343">
        <v>31.1</v>
      </c>
      <c r="AP60" s="344">
        <v>23077</v>
      </c>
      <c r="AQ60" s="345">
        <v>6.6</v>
      </c>
      <c r="AR60" s="346">
        <v>24.5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20679065</v>
      </c>
      <c r="AN61" s="349">
        <v>148814</v>
      </c>
      <c r="AO61" s="350">
        <v>1.7</v>
      </c>
      <c r="AP61" s="351">
        <v>43492</v>
      </c>
      <c r="AQ61" s="352">
        <v>0.7</v>
      </c>
      <c r="AR61" s="338">
        <v>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4763839</v>
      </c>
      <c r="AN62" s="342">
        <v>34280</v>
      </c>
      <c r="AO62" s="343">
        <v>10.8</v>
      </c>
      <c r="AP62" s="344">
        <v>22526</v>
      </c>
      <c r="AQ62" s="345">
        <v>0.6</v>
      </c>
      <c r="AR62" s="346">
        <v>10.199999999999999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soI0UP2moYDh5zYEk+xUwcG3FaD9ZFBmnOa8aRYg7MeefCSknxV27JQTVMiCdeWV3KCJlMX/wQ+y3QR/Wg1Q0g==" saltValue="KY5jW3Tmc2F2TaaGhaqai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478</v>
      </c>
    </row>
    <row r="121" spans="125:125" ht="13.5" hidden="1" customHeight="1" x14ac:dyDescent="0.2">
      <c r="DU121" s="259"/>
    </row>
  </sheetData>
  <sheetProtection algorithmName="SHA-512" hashValue="czE2RA1AvZnSap/RAijqCGyDKi0dynVGr48FRCbPJF3obRgQ1ESaycisRG2rOYzXgQfM+Ik+thnamiW9v5yNWg==" saltValue="wIGsdtJ4wc80B1HvA8iRH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478</v>
      </c>
    </row>
  </sheetData>
  <sheetProtection algorithmName="SHA-512" hashValue="Y0f9IiVEYIzZLGSMCCPJYBN7kU2GRkdmkVVvjkNKXNvYyNvDUxPmDi1oKqYXM4jyZQ6Q0pkhnbSDjEtEfwVRrQ==" saltValue="ntJgRGL95Ezl7OZ3NdakU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528</v>
      </c>
      <c r="G46" s="8" t="s">
        <v>529</v>
      </c>
      <c r="H46" s="8" t="s">
        <v>530</v>
      </c>
      <c r="I46" s="8" t="s">
        <v>531</v>
      </c>
      <c r="J46" s="9" t="s">
        <v>532</v>
      </c>
    </row>
    <row r="47" spans="2:10" ht="57.75" customHeight="1" x14ac:dyDescent="0.2">
      <c r="B47" s="10"/>
      <c r="C47" s="1142" t="s">
        <v>3</v>
      </c>
      <c r="D47" s="1142"/>
      <c r="E47" s="1143"/>
      <c r="F47" s="11">
        <v>18.87</v>
      </c>
      <c r="G47" s="12">
        <v>15.09</v>
      </c>
      <c r="H47" s="12">
        <v>17.559999999999999</v>
      </c>
      <c r="I47" s="12">
        <v>17.37</v>
      </c>
      <c r="J47" s="13">
        <v>17.89</v>
      </c>
    </row>
    <row r="48" spans="2:10" ht="57.75" customHeight="1" x14ac:dyDescent="0.2">
      <c r="B48" s="14"/>
      <c r="C48" s="1144" t="s">
        <v>4</v>
      </c>
      <c r="D48" s="1144"/>
      <c r="E48" s="1145"/>
      <c r="F48" s="15">
        <v>8</v>
      </c>
      <c r="G48" s="16">
        <v>8.5399999999999991</v>
      </c>
      <c r="H48" s="16">
        <v>4.93</v>
      </c>
      <c r="I48" s="16">
        <v>5.35</v>
      </c>
      <c r="J48" s="17">
        <v>5.45</v>
      </c>
    </row>
    <row r="49" spans="2:10" ht="57.75" customHeight="1" thickBot="1" x14ac:dyDescent="0.25">
      <c r="B49" s="18"/>
      <c r="C49" s="1146" t="s">
        <v>5</v>
      </c>
      <c r="D49" s="1146"/>
      <c r="E49" s="1147"/>
      <c r="F49" s="19" t="s">
        <v>533</v>
      </c>
      <c r="G49" s="20" t="s">
        <v>534</v>
      </c>
      <c r="H49" s="20" t="s">
        <v>535</v>
      </c>
      <c r="I49" s="20">
        <v>14.82</v>
      </c>
      <c r="J49" s="21">
        <v>13.56</v>
      </c>
    </row>
    <row r="50" spans="2:10" ht="13" x14ac:dyDescent="0.2"/>
  </sheetData>
  <sheetProtection algorithmName="SHA-512" hashValue="ZFnqniCB+lIxoiBcXVng3dqFqqWj8gMuA6AUflcwH/GErAs+ECpPL63tNy2KBemtQNloUvu/cu8n28/dCdWP4Q==" saltValue="4TiAzTJJ+3c0iikHmh27Y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54" t="s">
        <v>536</v>
      </c>
      <c r="D34" s="1154"/>
      <c r="E34" s="1155"/>
      <c r="F34" s="32" t="s">
        <v>489</v>
      </c>
      <c r="G34" s="33" t="s">
        <v>489</v>
      </c>
      <c r="H34" s="33" t="s">
        <v>489</v>
      </c>
      <c r="I34" s="33" t="s">
        <v>489</v>
      </c>
      <c r="J34" s="34">
        <v>27.29</v>
      </c>
      <c r="K34" s="22"/>
      <c r="L34" s="22"/>
      <c r="M34" s="22"/>
      <c r="N34" s="22"/>
      <c r="O34" s="22"/>
      <c r="P34" s="22"/>
    </row>
    <row r="35" spans="1:16" ht="39" customHeight="1" x14ac:dyDescent="0.2">
      <c r="A35" s="22"/>
      <c r="B35" s="35"/>
      <c r="C35" s="1148" t="s">
        <v>537</v>
      </c>
      <c r="D35" s="1149"/>
      <c r="E35" s="1150"/>
      <c r="F35" s="36">
        <v>16.559999999999999</v>
      </c>
      <c r="G35" s="37">
        <v>16.239999999999998</v>
      </c>
      <c r="H35" s="37">
        <v>16.88</v>
      </c>
      <c r="I35" s="37">
        <v>18.11</v>
      </c>
      <c r="J35" s="38">
        <v>18.420000000000002</v>
      </c>
      <c r="K35" s="22"/>
      <c r="L35" s="22"/>
      <c r="M35" s="22"/>
      <c r="N35" s="22"/>
      <c r="O35" s="22"/>
      <c r="P35" s="22"/>
    </row>
    <row r="36" spans="1:16" ht="39" customHeight="1" x14ac:dyDescent="0.2">
      <c r="A36" s="22"/>
      <c r="B36" s="35"/>
      <c r="C36" s="1148" t="s">
        <v>538</v>
      </c>
      <c r="D36" s="1149"/>
      <c r="E36" s="1150"/>
      <c r="F36" s="36">
        <v>8.6</v>
      </c>
      <c r="G36" s="37">
        <v>7.43</v>
      </c>
      <c r="H36" s="37">
        <v>7.38</v>
      </c>
      <c r="I36" s="37">
        <v>8.34</v>
      </c>
      <c r="J36" s="38">
        <v>9.06</v>
      </c>
      <c r="K36" s="22"/>
      <c r="L36" s="22"/>
      <c r="M36" s="22"/>
      <c r="N36" s="22"/>
      <c r="O36" s="22"/>
      <c r="P36" s="22"/>
    </row>
    <row r="37" spans="1:16" ht="39" customHeight="1" x14ac:dyDescent="0.2">
      <c r="A37" s="22"/>
      <c r="B37" s="35"/>
      <c r="C37" s="1148" t="s">
        <v>539</v>
      </c>
      <c r="D37" s="1149"/>
      <c r="E37" s="1150"/>
      <c r="F37" s="36">
        <v>2.31</v>
      </c>
      <c r="G37" s="37">
        <v>3.8</v>
      </c>
      <c r="H37" s="37">
        <v>5.24</v>
      </c>
      <c r="I37" s="37">
        <v>9.69</v>
      </c>
      <c r="J37" s="38">
        <v>5.59</v>
      </c>
      <c r="K37" s="22"/>
      <c r="L37" s="22"/>
      <c r="M37" s="22"/>
      <c r="N37" s="22"/>
      <c r="O37" s="22"/>
      <c r="P37" s="22"/>
    </row>
    <row r="38" spans="1:16" ht="39" customHeight="1" x14ac:dyDescent="0.2">
      <c r="A38" s="22"/>
      <c r="B38" s="35"/>
      <c r="C38" s="1148" t="s">
        <v>540</v>
      </c>
      <c r="D38" s="1149"/>
      <c r="E38" s="1150"/>
      <c r="F38" s="36">
        <v>7.99</v>
      </c>
      <c r="G38" s="37">
        <v>8.5299999999999994</v>
      </c>
      <c r="H38" s="37">
        <v>4.93</v>
      </c>
      <c r="I38" s="37">
        <v>5.34</v>
      </c>
      <c r="J38" s="38">
        <v>5.44</v>
      </c>
      <c r="K38" s="22"/>
      <c r="L38" s="22"/>
      <c r="M38" s="22"/>
      <c r="N38" s="22"/>
      <c r="O38" s="22"/>
      <c r="P38" s="22"/>
    </row>
    <row r="39" spans="1:16" ht="39" customHeight="1" x14ac:dyDescent="0.2">
      <c r="A39" s="22"/>
      <c r="B39" s="35"/>
      <c r="C39" s="1148" t="s">
        <v>541</v>
      </c>
      <c r="D39" s="1149"/>
      <c r="E39" s="1150"/>
      <c r="F39" s="36">
        <v>1.24</v>
      </c>
      <c r="G39" s="37">
        <v>1.84</v>
      </c>
      <c r="H39" s="37">
        <v>0.66</v>
      </c>
      <c r="I39" s="37">
        <v>0.81</v>
      </c>
      <c r="J39" s="38">
        <v>1.0900000000000001</v>
      </c>
      <c r="K39" s="22"/>
      <c r="L39" s="22"/>
      <c r="M39" s="22"/>
      <c r="N39" s="22"/>
      <c r="O39" s="22"/>
      <c r="P39" s="22"/>
    </row>
    <row r="40" spans="1:16" ht="39" customHeight="1" x14ac:dyDescent="0.2">
      <c r="A40" s="22"/>
      <c r="B40" s="35"/>
      <c r="C40" s="1148" t="s">
        <v>542</v>
      </c>
      <c r="D40" s="1149"/>
      <c r="E40" s="1150"/>
      <c r="F40" s="36">
        <v>0.31</v>
      </c>
      <c r="G40" s="37">
        <v>0.44</v>
      </c>
      <c r="H40" s="37">
        <v>0.28000000000000003</v>
      </c>
      <c r="I40" s="37">
        <v>0.32</v>
      </c>
      <c r="J40" s="38">
        <v>0.32</v>
      </c>
      <c r="K40" s="22"/>
      <c r="L40" s="22"/>
      <c r="M40" s="22"/>
      <c r="N40" s="22"/>
      <c r="O40" s="22"/>
      <c r="P40" s="22"/>
    </row>
    <row r="41" spans="1:16" ht="39" customHeight="1" x14ac:dyDescent="0.2">
      <c r="A41" s="22"/>
      <c r="B41" s="35"/>
      <c r="C41" s="1148" t="s">
        <v>543</v>
      </c>
      <c r="D41" s="1149"/>
      <c r="E41" s="1150"/>
      <c r="F41" s="36">
        <v>0</v>
      </c>
      <c r="G41" s="37">
        <v>1.32</v>
      </c>
      <c r="H41" s="37">
        <v>0.75</v>
      </c>
      <c r="I41" s="37">
        <v>0.1</v>
      </c>
      <c r="J41" s="38">
        <v>0.14000000000000001</v>
      </c>
      <c r="K41" s="22"/>
      <c r="L41" s="22"/>
      <c r="M41" s="22"/>
      <c r="N41" s="22"/>
      <c r="O41" s="22"/>
      <c r="P41" s="22"/>
    </row>
    <row r="42" spans="1:16" ht="39" customHeight="1" x14ac:dyDescent="0.2">
      <c r="A42" s="22"/>
      <c r="B42" s="39"/>
      <c r="C42" s="1148" t="s">
        <v>544</v>
      </c>
      <c r="D42" s="1149"/>
      <c r="E42" s="1150"/>
      <c r="F42" s="36" t="s">
        <v>489</v>
      </c>
      <c r="G42" s="37" t="s">
        <v>489</v>
      </c>
      <c r="H42" s="37" t="s">
        <v>489</v>
      </c>
      <c r="I42" s="37" t="s">
        <v>489</v>
      </c>
      <c r="J42" s="38" t="s">
        <v>489</v>
      </c>
      <c r="K42" s="22"/>
      <c r="L42" s="22"/>
      <c r="M42" s="22"/>
      <c r="N42" s="22"/>
      <c r="O42" s="22"/>
      <c r="P42" s="22"/>
    </row>
    <row r="43" spans="1:16" ht="39" customHeight="1" thickBot="1" x14ac:dyDescent="0.25">
      <c r="A43" s="22"/>
      <c r="B43" s="40"/>
      <c r="C43" s="1151" t="s">
        <v>545</v>
      </c>
      <c r="D43" s="1152"/>
      <c r="E43" s="1153"/>
      <c r="F43" s="41">
        <v>23.57</v>
      </c>
      <c r="G43" s="42">
        <v>23.35</v>
      </c>
      <c r="H43" s="42">
        <v>21.23</v>
      </c>
      <c r="I43" s="42">
        <v>24.96</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j+y9OXFUWW9odh83g4Vfm9/YXNADu68uoKJkBQawFJJxEnNmxo/X2dwkm6inLCiXyICLHRuPB2AGVy8Uo/twg==" saltValue="ShJLiWSLR1RD3Ohc0nEd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2">
      <c r="A45" s="48"/>
      <c r="B45" s="1179" t="s">
        <v>9</v>
      </c>
      <c r="C45" s="1180"/>
      <c r="D45" s="58"/>
      <c r="E45" s="1185" t="s">
        <v>10</v>
      </c>
      <c r="F45" s="1185"/>
      <c r="G45" s="1185"/>
      <c r="H45" s="1185"/>
      <c r="I45" s="1185"/>
      <c r="J45" s="1186"/>
      <c r="K45" s="59">
        <v>2633</v>
      </c>
      <c r="L45" s="60">
        <v>2789</v>
      </c>
      <c r="M45" s="60">
        <v>2976</v>
      </c>
      <c r="N45" s="60">
        <v>3434</v>
      </c>
      <c r="O45" s="61">
        <v>3454</v>
      </c>
      <c r="P45" s="48"/>
      <c r="Q45" s="48"/>
      <c r="R45" s="48"/>
      <c r="S45" s="48"/>
      <c r="T45" s="48"/>
      <c r="U45" s="48"/>
    </row>
    <row r="46" spans="1:21" ht="30.75" customHeight="1" x14ac:dyDescent="0.2">
      <c r="A46" s="48"/>
      <c r="B46" s="1181"/>
      <c r="C46" s="1182"/>
      <c r="D46" s="62"/>
      <c r="E46" s="1158" t="s">
        <v>11</v>
      </c>
      <c r="F46" s="1158"/>
      <c r="G46" s="1158"/>
      <c r="H46" s="1158"/>
      <c r="I46" s="1158"/>
      <c r="J46" s="1159"/>
      <c r="K46" s="63" t="s">
        <v>489</v>
      </c>
      <c r="L46" s="64" t="s">
        <v>489</v>
      </c>
      <c r="M46" s="64" t="s">
        <v>489</v>
      </c>
      <c r="N46" s="64" t="s">
        <v>489</v>
      </c>
      <c r="O46" s="65" t="s">
        <v>489</v>
      </c>
      <c r="P46" s="48"/>
      <c r="Q46" s="48"/>
      <c r="R46" s="48"/>
      <c r="S46" s="48"/>
      <c r="T46" s="48"/>
      <c r="U46" s="48"/>
    </row>
    <row r="47" spans="1:21" ht="30.75" customHeight="1" x14ac:dyDescent="0.2">
      <c r="A47" s="48"/>
      <c r="B47" s="1181"/>
      <c r="C47" s="1182"/>
      <c r="D47" s="62"/>
      <c r="E47" s="1158" t="s">
        <v>12</v>
      </c>
      <c r="F47" s="1158"/>
      <c r="G47" s="1158"/>
      <c r="H47" s="1158"/>
      <c r="I47" s="1158"/>
      <c r="J47" s="1159"/>
      <c r="K47" s="63" t="s">
        <v>489</v>
      </c>
      <c r="L47" s="64" t="s">
        <v>489</v>
      </c>
      <c r="M47" s="64" t="s">
        <v>489</v>
      </c>
      <c r="N47" s="64" t="s">
        <v>489</v>
      </c>
      <c r="O47" s="65" t="s">
        <v>489</v>
      </c>
      <c r="P47" s="48"/>
      <c r="Q47" s="48"/>
      <c r="R47" s="48"/>
      <c r="S47" s="48"/>
      <c r="T47" s="48"/>
      <c r="U47" s="48"/>
    </row>
    <row r="48" spans="1:21" ht="30.75" customHeight="1" x14ac:dyDescent="0.2">
      <c r="A48" s="48"/>
      <c r="B48" s="1181"/>
      <c r="C48" s="1182"/>
      <c r="D48" s="62"/>
      <c r="E48" s="1158" t="s">
        <v>13</v>
      </c>
      <c r="F48" s="1158"/>
      <c r="G48" s="1158"/>
      <c r="H48" s="1158"/>
      <c r="I48" s="1158"/>
      <c r="J48" s="1159"/>
      <c r="K48" s="63">
        <v>180</v>
      </c>
      <c r="L48" s="64">
        <v>178</v>
      </c>
      <c r="M48" s="64">
        <v>184</v>
      </c>
      <c r="N48" s="64">
        <v>189</v>
      </c>
      <c r="O48" s="65">
        <v>189</v>
      </c>
      <c r="P48" s="48"/>
      <c r="Q48" s="48"/>
      <c r="R48" s="48"/>
      <c r="S48" s="48"/>
      <c r="T48" s="48"/>
      <c r="U48" s="48"/>
    </row>
    <row r="49" spans="1:21" ht="30.75" customHeight="1" x14ac:dyDescent="0.2">
      <c r="A49" s="48"/>
      <c r="B49" s="1181"/>
      <c r="C49" s="1182"/>
      <c r="D49" s="62"/>
      <c r="E49" s="1158" t="s">
        <v>14</v>
      </c>
      <c r="F49" s="1158"/>
      <c r="G49" s="1158"/>
      <c r="H49" s="1158"/>
      <c r="I49" s="1158"/>
      <c r="J49" s="1159"/>
      <c r="K49" s="63" t="s">
        <v>489</v>
      </c>
      <c r="L49" s="64" t="s">
        <v>489</v>
      </c>
      <c r="M49" s="64" t="s">
        <v>489</v>
      </c>
      <c r="N49" s="64" t="s">
        <v>489</v>
      </c>
      <c r="O49" s="65" t="s">
        <v>489</v>
      </c>
      <c r="P49" s="48"/>
      <c r="Q49" s="48"/>
      <c r="R49" s="48"/>
      <c r="S49" s="48"/>
      <c r="T49" s="48"/>
      <c r="U49" s="48"/>
    </row>
    <row r="50" spans="1:21" ht="30.75" customHeight="1" x14ac:dyDescent="0.2">
      <c r="A50" s="48"/>
      <c r="B50" s="1181"/>
      <c r="C50" s="1182"/>
      <c r="D50" s="62"/>
      <c r="E50" s="1158" t="s">
        <v>15</v>
      </c>
      <c r="F50" s="1158"/>
      <c r="G50" s="1158"/>
      <c r="H50" s="1158"/>
      <c r="I50" s="1158"/>
      <c r="J50" s="1159"/>
      <c r="K50" s="63">
        <v>225</v>
      </c>
      <c r="L50" s="64">
        <v>100</v>
      </c>
      <c r="M50" s="64">
        <v>100</v>
      </c>
      <c r="N50" s="64">
        <v>206</v>
      </c>
      <c r="O50" s="65">
        <v>216</v>
      </c>
      <c r="P50" s="48"/>
      <c r="Q50" s="48"/>
      <c r="R50" s="48"/>
      <c r="S50" s="48"/>
      <c r="T50" s="48"/>
      <c r="U50" s="48"/>
    </row>
    <row r="51" spans="1:21" ht="30.75" customHeight="1" x14ac:dyDescent="0.2">
      <c r="A51" s="48"/>
      <c r="B51" s="1183"/>
      <c r="C51" s="1184"/>
      <c r="D51" s="66"/>
      <c r="E51" s="1158" t="s">
        <v>16</v>
      </c>
      <c r="F51" s="1158"/>
      <c r="G51" s="1158"/>
      <c r="H51" s="1158"/>
      <c r="I51" s="1158"/>
      <c r="J51" s="1159"/>
      <c r="K51" s="63" t="s">
        <v>489</v>
      </c>
      <c r="L51" s="64" t="s">
        <v>489</v>
      </c>
      <c r="M51" s="64" t="s">
        <v>489</v>
      </c>
      <c r="N51" s="64" t="s">
        <v>489</v>
      </c>
      <c r="O51" s="65" t="s">
        <v>489</v>
      </c>
      <c r="P51" s="48"/>
      <c r="Q51" s="48"/>
      <c r="R51" s="48"/>
      <c r="S51" s="48"/>
      <c r="T51" s="48"/>
      <c r="U51" s="48"/>
    </row>
    <row r="52" spans="1:21" ht="30.75" customHeight="1" x14ac:dyDescent="0.2">
      <c r="A52" s="48"/>
      <c r="B52" s="1156" t="s">
        <v>17</v>
      </c>
      <c r="C52" s="1157"/>
      <c r="D52" s="66"/>
      <c r="E52" s="1158" t="s">
        <v>18</v>
      </c>
      <c r="F52" s="1158"/>
      <c r="G52" s="1158"/>
      <c r="H52" s="1158"/>
      <c r="I52" s="1158"/>
      <c r="J52" s="1159"/>
      <c r="K52" s="63">
        <v>2363</v>
      </c>
      <c r="L52" s="64">
        <v>2415</v>
      </c>
      <c r="M52" s="64">
        <v>2425</v>
      </c>
      <c r="N52" s="64">
        <v>3387</v>
      </c>
      <c r="O52" s="65">
        <v>3401</v>
      </c>
      <c r="P52" s="48"/>
      <c r="Q52" s="48"/>
      <c r="R52" s="48"/>
      <c r="S52" s="48"/>
      <c r="T52" s="48"/>
      <c r="U52" s="48"/>
    </row>
    <row r="53" spans="1:21" ht="30.75" customHeight="1" thickBot="1" x14ac:dyDescent="0.25">
      <c r="A53" s="48"/>
      <c r="B53" s="1160" t="s">
        <v>19</v>
      </c>
      <c r="C53" s="1161"/>
      <c r="D53" s="67"/>
      <c r="E53" s="1162" t="s">
        <v>20</v>
      </c>
      <c r="F53" s="1162"/>
      <c r="G53" s="1162"/>
      <c r="H53" s="1162"/>
      <c r="I53" s="1162"/>
      <c r="J53" s="1163"/>
      <c r="K53" s="68">
        <v>675</v>
      </c>
      <c r="L53" s="69">
        <v>652</v>
      </c>
      <c r="M53" s="69">
        <v>835</v>
      </c>
      <c r="N53" s="69">
        <v>442</v>
      </c>
      <c r="O53" s="70">
        <v>458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2">
      <c r="B58" s="1164" t="s">
        <v>24</v>
      </c>
      <c r="C58" s="1165"/>
      <c r="D58" s="1170" t="s">
        <v>25</v>
      </c>
      <c r="E58" s="1171"/>
      <c r="F58" s="1171"/>
      <c r="G58" s="1171"/>
      <c r="H58" s="1171"/>
      <c r="I58" s="1171"/>
      <c r="J58" s="1172"/>
      <c r="K58" s="83"/>
      <c r="L58" s="84"/>
      <c r="M58" s="84"/>
      <c r="N58" s="84"/>
      <c r="O58" s="85"/>
    </row>
    <row r="59" spans="1:21" ht="31.5" customHeight="1" x14ac:dyDescent="0.2">
      <c r="B59" s="1166"/>
      <c r="C59" s="1167"/>
      <c r="D59" s="1173" t="s">
        <v>26</v>
      </c>
      <c r="E59" s="1174"/>
      <c r="F59" s="1174"/>
      <c r="G59" s="1174"/>
      <c r="H59" s="1174"/>
      <c r="I59" s="1174"/>
      <c r="J59" s="1175"/>
      <c r="K59" s="86"/>
      <c r="L59" s="87"/>
      <c r="M59" s="87"/>
      <c r="N59" s="87"/>
      <c r="O59" s="88"/>
    </row>
    <row r="60" spans="1:21" ht="31.5" customHeight="1" thickBot="1" x14ac:dyDescent="0.25">
      <c r="B60" s="1168"/>
      <c r="C60" s="1169"/>
      <c r="D60" s="1176" t="s">
        <v>27</v>
      </c>
      <c r="E60" s="1177"/>
      <c r="F60" s="1177"/>
      <c r="G60" s="1177"/>
      <c r="H60" s="1177"/>
      <c r="I60" s="1177"/>
      <c r="J60" s="1178"/>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qVqKMj6uOVVYSy6QvFvYyD4TKCaleCb52O2UMKY29I35XGogyIWp6XTowkGTmMxm3FC3pIYO0yxZKp/BlsCew==" saltValue="FovrkKnUmFfyif1Oa45W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528</v>
      </c>
      <c r="J40" s="103" t="s">
        <v>529</v>
      </c>
      <c r="K40" s="103" t="s">
        <v>530</v>
      </c>
      <c r="L40" s="103" t="s">
        <v>531</v>
      </c>
      <c r="M40" s="104" t="s">
        <v>532</v>
      </c>
    </row>
    <row r="41" spans="2:13" ht="27.75" customHeight="1" x14ac:dyDescent="0.2">
      <c r="B41" s="1199" t="s">
        <v>30</v>
      </c>
      <c r="C41" s="1200"/>
      <c r="D41" s="105"/>
      <c r="E41" s="1201" t="s">
        <v>31</v>
      </c>
      <c r="F41" s="1201"/>
      <c r="G41" s="1201"/>
      <c r="H41" s="1202"/>
      <c r="I41" s="355">
        <v>48752</v>
      </c>
      <c r="J41" s="356">
        <v>57011</v>
      </c>
      <c r="K41" s="356">
        <v>57889</v>
      </c>
      <c r="L41" s="356">
        <v>52304</v>
      </c>
      <c r="M41" s="357">
        <v>50028</v>
      </c>
    </row>
    <row r="42" spans="2:13" ht="27.75" customHeight="1" x14ac:dyDescent="0.2">
      <c r="B42" s="1189"/>
      <c r="C42" s="1190"/>
      <c r="D42" s="106"/>
      <c r="E42" s="1193" t="s">
        <v>32</v>
      </c>
      <c r="F42" s="1193"/>
      <c r="G42" s="1193"/>
      <c r="H42" s="1194"/>
      <c r="I42" s="358">
        <v>7551</v>
      </c>
      <c r="J42" s="359">
        <v>4699</v>
      </c>
      <c r="K42" s="359">
        <v>3703</v>
      </c>
      <c r="L42" s="359">
        <v>2825</v>
      </c>
      <c r="M42" s="360">
        <v>2720</v>
      </c>
    </row>
    <row r="43" spans="2:13" ht="27.75" customHeight="1" x14ac:dyDescent="0.2">
      <c r="B43" s="1189"/>
      <c r="C43" s="1190"/>
      <c r="D43" s="106"/>
      <c r="E43" s="1193" t="s">
        <v>33</v>
      </c>
      <c r="F43" s="1193"/>
      <c r="G43" s="1193"/>
      <c r="H43" s="1194"/>
      <c r="I43" s="358">
        <v>1867</v>
      </c>
      <c r="J43" s="359">
        <v>1862</v>
      </c>
      <c r="K43" s="359">
        <v>1828</v>
      </c>
      <c r="L43" s="359">
        <v>1512</v>
      </c>
      <c r="M43" s="360">
        <v>1943</v>
      </c>
    </row>
    <row r="44" spans="2:13" ht="27.75" customHeight="1" x14ac:dyDescent="0.2">
      <c r="B44" s="1189"/>
      <c r="C44" s="1190"/>
      <c r="D44" s="106"/>
      <c r="E44" s="1193" t="s">
        <v>34</v>
      </c>
      <c r="F44" s="1193"/>
      <c r="G44" s="1193"/>
      <c r="H44" s="1194"/>
      <c r="I44" s="358" t="s">
        <v>489</v>
      </c>
      <c r="J44" s="359" t="s">
        <v>489</v>
      </c>
      <c r="K44" s="359" t="s">
        <v>489</v>
      </c>
      <c r="L44" s="359" t="s">
        <v>489</v>
      </c>
      <c r="M44" s="360" t="s">
        <v>489</v>
      </c>
    </row>
    <row r="45" spans="2:13" ht="27.75" customHeight="1" x14ac:dyDescent="0.2">
      <c r="B45" s="1189"/>
      <c r="C45" s="1190"/>
      <c r="D45" s="106"/>
      <c r="E45" s="1193" t="s">
        <v>35</v>
      </c>
      <c r="F45" s="1193"/>
      <c r="G45" s="1193"/>
      <c r="H45" s="1194"/>
      <c r="I45" s="358">
        <v>6769</v>
      </c>
      <c r="J45" s="359">
        <v>6569</v>
      </c>
      <c r="K45" s="359">
        <v>6424</v>
      </c>
      <c r="L45" s="359">
        <v>6201</v>
      </c>
      <c r="M45" s="360">
        <v>6258</v>
      </c>
    </row>
    <row r="46" spans="2:13" ht="27.75" customHeight="1" x14ac:dyDescent="0.2">
      <c r="B46" s="1189"/>
      <c r="C46" s="1190"/>
      <c r="D46" s="107"/>
      <c r="E46" s="1193" t="s">
        <v>36</v>
      </c>
      <c r="F46" s="1193"/>
      <c r="G46" s="1193"/>
      <c r="H46" s="1194"/>
      <c r="I46" s="358" t="s">
        <v>489</v>
      </c>
      <c r="J46" s="359" t="s">
        <v>489</v>
      </c>
      <c r="K46" s="359" t="s">
        <v>489</v>
      </c>
      <c r="L46" s="359" t="s">
        <v>489</v>
      </c>
      <c r="M46" s="360" t="s">
        <v>489</v>
      </c>
    </row>
    <row r="47" spans="2:13" ht="27.75" customHeight="1" x14ac:dyDescent="0.2">
      <c r="B47" s="1189"/>
      <c r="C47" s="1190"/>
      <c r="D47" s="108"/>
      <c r="E47" s="1203" t="s">
        <v>37</v>
      </c>
      <c r="F47" s="1204"/>
      <c r="G47" s="1204"/>
      <c r="H47" s="1205"/>
      <c r="I47" s="358" t="s">
        <v>489</v>
      </c>
      <c r="J47" s="359" t="s">
        <v>489</v>
      </c>
      <c r="K47" s="359" t="s">
        <v>489</v>
      </c>
      <c r="L47" s="359" t="s">
        <v>489</v>
      </c>
      <c r="M47" s="360" t="s">
        <v>489</v>
      </c>
    </row>
    <row r="48" spans="2:13" ht="27.75" customHeight="1" x14ac:dyDescent="0.2">
      <c r="B48" s="1189"/>
      <c r="C48" s="1190"/>
      <c r="D48" s="106"/>
      <c r="E48" s="1193" t="s">
        <v>38</v>
      </c>
      <c r="F48" s="1193"/>
      <c r="G48" s="1193"/>
      <c r="H48" s="1194"/>
      <c r="I48" s="358" t="s">
        <v>489</v>
      </c>
      <c r="J48" s="359" t="s">
        <v>489</v>
      </c>
      <c r="K48" s="359" t="s">
        <v>489</v>
      </c>
      <c r="L48" s="359" t="s">
        <v>489</v>
      </c>
      <c r="M48" s="360" t="s">
        <v>489</v>
      </c>
    </row>
    <row r="49" spans="2:13" ht="27.75" customHeight="1" x14ac:dyDescent="0.2">
      <c r="B49" s="1191"/>
      <c r="C49" s="1192"/>
      <c r="D49" s="106"/>
      <c r="E49" s="1193" t="s">
        <v>39</v>
      </c>
      <c r="F49" s="1193"/>
      <c r="G49" s="1193"/>
      <c r="H49" s="1194"/>
      <c r="I49" s="358" t="s">
        <v>489</v>
      </c>
      <c r="J49" s="359" t="s">
        <v>489</v>
      </c>
      <c r="K49" s="359" t="s">
        <v>489</v>
      </c>
      <c r="L49" s="359" t="s">
        <v>489</v>
      </c>
      <c r="M49" s="360" t="s">
        <v>489</v>
      </c>
    </row>
    <row r="50" spans="2:13" ht="27.75" customHeight="1" x14ac:dyDescent="0.2">
      <c r="B50" s="1187" t="s">
        <v>40</v>
      </c>
      <c r="C50" s="1188"/>
      <c r="D50" s="109"/>
      <c r="E50" s="1193" t="s">
        <v>41</v>
      </c>
      <c r="F50" s="1193"/>
      <c r="G50" s="1193"/>
      <c r="H50" s="1194"/>
      <c r="I50" s="358">
        <v>26961</v>
      </c>
      <c r="J50" s="359">
        <v>24566</v>
      </c>
      <c r="K50" s="359">
        <v>27086</v>
      </c>
      <c r="L50" s="359">
        <v>25666</v>
      </c>
      <c r="M50" s="360">
        <v>27302</v>
      </c>
    </row>
    <row r="51" spans="2:13" ht="27.75" customHeight="1" x14ac:dyDescent="0.2">
      <c r="B51" s="1189"/>
      <c r="C51" s="1190"/>
      <c r="D51" s="106"/>
      <c r="E51" s="1193" t="s">
        <v>42</v>
      </c>
      <c r="F51" s="1193"/>
      <c r="G51" s="1193"/>
      <c r="H51" s="1194"/>
      <c r="I51" s="358">
        <v>13263</v>
      </c>
      <c r="J51" s="359">
        <v>13813</v>
      </c>
      <c r="K51" s="359">
        <v>7660</v>
      </c>
      <c r="L51" s="359">
        <v>4450</v>
      </c>
      <c r="M51" s="360">
        <v>4331</v>
      </c>
    </row>
    <row r="52" spans="2:13" ht="27.75" customHeight="1" x14ac:dyDescent="0.2">
      <c r="B52" s="1191"/>
      <c r="C52" s="1192"/>
      <c r="D52" s="106"/>
      <c r="E52" s="1193" t="s">
        <v>43</v>
      </c>
      <c r="F52" s="1193"/>
      <c r="G52" s="1193"/>
      <c r="H52" s="1194"/>
      <c r="I52" s="358">
        <v>29385</v>
      </c>
      <c r="J52" s="359">
        <v>30533</v>
      </c>
      <c r="K52" s="359">
        <v>31449</v>
      </c>
      <c r="L52" s="359">
        <v>30553</v>
      </c>
      <c r="M52" s="360">
        <v>29581</v>
      </c>
    </row>
    <row r="53" spans="2:13" ht="27.75" customHeight="1" thickBot="1" x14ac:dyDescent="0.25">
      <c r="B53" s="1195" t="s">
        <v>19</v>
      </c>
      <c r="C53" s="1196"/>
      <c r="D53" s="110"/>
      <c r="E53" s="1197" t="s">
        <v>44</v>
      </c>
      <c r="F53" s="1197"/>
      <c r="G53" s="1197"/>
      <c r="H53" s="1198"/>
      <c r="I53" s="361">
        <v>-4670</v>
      </c>
      <c r="J53" s="362">
        <v>1228</v>
      </c>
      <c r="K53" s="362">
        <v>3649</v>
      </c>
      <c r="L53" s="362">
        <v>2173</v>
      </c>
      <c r="M53" s="363">
        <v>-265</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dU7tdfC2ata3RbCX7CBsT0YcKnMnYyiIv/t8jV9mg3acsMIXEyivpQlFbiqazfmR5IOk+3PUPKrD0I8acdmdg==" saltValue="NadOt4bPXnat4qXo5yD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530</v>
      </c>
      <c r="G54" s="119" t="s">
        <v>531</v>
      </c>
      <c r="H54" s="120" t="s">
        <v>532</v>
      </c>
    </row>
    <row r="55" spans="2:8" ht="52.5" customHeight="1" x14ac:dyDescent="0.2">
      <c r="B55" s="121"/>
      <c r="C55" s="1214" t="s">
        <v>46</v>
      </c>
      <c r="D55" s="1214"/>
      <c r="E55" s="1215"/>
      <c r="F55" s="122">
        <v>5220</v>
      </c>
      <c r="G55" s="122">
        <v>5077</v>
      </c>
      <c r="H55" s="123">
        <v>5393</v>
      </c>
    </row>
    <row r="56" spans="2:8" ht="52.5" customHeight="1" x14ac:dyDescent="0.2">
      <c r="B56" s="124"/>
      <c r="C56" s="1216" t="s">
        <v>47</v>
      </c>
      <c r="D56" s="1216"/>
      <c r="E56" s="1217"/>
      <c r="F56" s="125">
        <v>5606</v>
      </c>
      <c r="G56" s="125">
        <v>6106</v>
      </c>
      <c r="H56" s="126">
        <v>6724</v>
      </c>
    </row>
    <row r="57" spans="2:8" ht="53.25" customHeight="1" x14ac:dyDescent="0.2">
      <c r="B57" s="124"/>
      <c r="C57" s="1218" t="s">
        <v>48</v>
      </c>
      <c r="D57" s="1218"/>
      <c r="E57" s="1219"/>
      <c r="F57" s="127">
        <v>12783</v>
      </c>
      <c r="G57" s="127">
        <v>10955</v>
      </c>
      <c r="H57" s="128">
        <v>11874</v>
      </c>
    </row>
    <row r="58" spans="2:8" ht="45.75" customHeight="1" x14ac:dyDescent="0.2">
      <c r="B58" s="129"/>
      <c r="C58" s="1206" t="s">
        <v>565</v>
      </c>
      <c r="D58" s="1207"/>
      <c r="E58" s="1208"/>
      <c r="F58" s="130">
        <v>574</v>
      </c>
      <c r="G58" s="130">
        <v>583</v>
      </c>
      <c r="H58" s="131">
        <v>2602</v>
      </c>
    </row>
    <row r="59" spans="2:8" ht="45.75" customHeight="1" x14ac:dyDescent="0.2">
      <c r="B59" s="129"/>
      <c r="C59" s="1206" t="s">
        <v>566</v>
      </c>
      <c r="D59" s="1207"/>
      <c r="E59" s="1208"/>
      <c r="F59" s="130">
        <v>7491</v>
      </c>
      <c r="G59" s="130">
        <v>4378</v>
      </c>
      <c r="H59" s="131">
        <v>2244</v>
      </c>
    </row>
    <row r="60" spans="2:8" ht="45.75" customHeight="1" x14ac:dyDescent="0.2">
      <c r="B60" s="129"/>
      <c r="C60" s="1206" t="s">
        <v>567</v>
      </c>
      <c r="D60" s="1207"/>
      <c r="E60" s="1208"/>
      <c r="F60" s="130">
        <v>670</v>
      </c>
      <c r="G60" s="130">
        <v>675</v>
      </c>
      <c r="H60" s="131">
        <v>1695</v>
      </c>
    </row>
    <row r="61" spans="2:8" ht="45.75" customHeight="1" x14ac:dyDescent="0.2">
      <c r="B61" s="129"/>
      <c r="C61" s="1206" t="s">
        <v>568</v>
      </c>
      <c r="D61" s="1207"/>
      <c r="E61" s="1208"/>
      <c r="F61" s="130">
        <v>608</v>
      </c>
      <c r="G61" s="130">
        <v>958</v>
      </c>
      <c r="H61" s="131">
        <v>1337</v>
      </c>
    </row>
    <row r="62" spans="2:8" ht="45.75" customHeight="1" thickBot="1" x14ac:dyDescent="0.25">
      <c r="B62" s="132"/>
      <c r="C62" s="1209" t="s">
        <v>569</v>
      </c>
      <c r="D62" s="1210"/>
      <c r="E62" s="1211"/>
      <c r="F62" s="133">
        <v>630</v>
      </c>
      <c r="G62" s="133">
        <v>1188</v>
      </c>
      <c r="H62" s="134">
        <v>1095</v>
      </c>
    </row>
    <row r="63" spans="2:8" ht="52.5" customHeight="1" thickBot="1" x14ac:dyDescent="0.25">
      <c r="B63" s="135"/>
      <c r="C63" s="1212" t="s">
        <v>49</v>
      </c>
      <c r="D63" s="1212"/>
      <c r="E63" s="1213"/>
      <c r="F63" s="136">
        <v>23608</v>
      </c>
      <c r="G63" s="136">
        <v>22138</v>
      </c>
      <c r="H63" s="137">
        <v>23991</v>
      </c>
    </row>
    <row r="64" spans="2:8" ht="13"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sheetData>
  <sheetProtection algorithmName="SHA-512" hashValue="znVNiEZfZhDJi8znVaLcmeGKEPdLv8tlV9jcftfFoez36EpSuHOi37TUXuRUevCqBO8aMVvF5itq8iHO2kkYkw==" saltValue="5G6jOhgoyc/65xKIZ9fH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527</v>
      </c>
      <c r="G2" s="151"/>
      <c r="H2" s="152"/>
    </row>
    <row r="3" spans="1:8" x14ac:dyDescent="0.2">
      <c r="A3" s="148" t="s">
        <v>520</v>
      </c>
      <c r="B3" s="153"/>
      <c r="C3" s="154"/>
      <c r="D3" s="155">
        <v>144981</v>
      </c>
      <c r="E3" s="156"/>
      <c r="F3" s="157">
        <v>42836</v>
      </c>
      <c r="G3" s="158"/>
      <c r="H3" s="159"/>
    </row>
    <row r="4" spans="1:8" x14ac:dyDescent="0.2">
      <c r="A4" s="160"/>
      <c r="B4" s="161"/>
      <c r="C4" s="162"/>
      <c r="D4" s="163">
        <v>23785</v>
      </c>
      <c r="E4" s="164"/>
      <c r="F4" s="165">
        <v>22936</v>
      </c>
      <c r="G4" s="166"/>
      <c r="H4" s="167"/>
    </row>
    <row r="5" spans="1:8" x14ac:dyDescent="0.2">
      <c r="A5" s="148" t="s">
        <v>522</v>
      </c>
      <c r="B5" s="153"/>
      <c r="C5" s="154"/>
      <c r="D5" s="155">
        <v>172283</v>
      </c>
      <c r="E5" s="156"/>
      <c r="F5" s="157">
        <v>44161</v>
      </c>
      <c r="G5" s="158"/>
      <c r="H5" s="159"/>
    </row>
    <row r="6" spans="1:8" x14ac:dyDescent="0.2">
      <c r="A6" s="160"/>
      <c r="B6" s="161"/>
      <c r="C6" s="162"/>
      <c r="D6" s="163">
        <v>60563</v>
      </c>
      <c r="E6" s="164"/>
      <c r="F6" s="165">
        <v>23644</v>
      </c>
      <c r="G6" s="166"/>
      <c r="H6" s="167"/>
    </row>
    <row r="7" spans="1:8" x14ac:dyDescent="0.2">
      <c r="A7" s="148" t="s">
        <v>523</v>
      </c>
      <c r="B7" s="153"/>
      <c r="C7" s="154"/>
      <c r="D7" s="155">
        <v>180653</v>
      </c>
      <c r="E7" s="156"/>
      <c r="F7" s="157">
        <v>43955</v>
      </c>
      <c r="G7" s="158"/>
      <c r="H7" s="159"/>
    </row>
    <row r="8" spans="1:8" x14ac:dyDescent="0.2">
      <c r="A8" s="160"/>
      <c r="B8" s="161"/>
      <c r="C8" s="162"/>
      <c r="D8" s="163">
        <v>41456</v>
      </c>
      <c r="E8" s="164"/>
      <c r="F8" s="165">
        <v>21318</v>
      </c>
      <c r="G8" s="166"/>
      <c r="H8" s="167"/>
    </row>
    <row r="9" spans="1:8" x14ac:dyDescent="0.2">
      <c r="A9" s="148" t="s">
        <v>524</v>
      </c>
      <c r="B9" s="153"/>
      <c r="C9" s="154"/>
      <c r="D9" s="155">
        <v>118197</v>
      </c>
      <c r="E9" s="156"/>
      <c r="F9" s="157">
        <v>41921</v>
      </c>
      <c r="G9" s="158"/>
      <c r="H9" s="159"/>
    </row>
    <row r="10" spans="1:8" x14ac:dyDescent="0.2">
      <c r="A10" s="160"/>
      <c r="B10" s="161"/>
      <c r="C10" s="162"/>
      <c r="D10" s="163">
        <v>19727</v>
      </c>
      <c r="E10" s="164"/>
      <c r="F10" s="165">
        <v>21655</v>
      </c>
      <c r="G10" s="166"/>
      <c r="H10" s="167"/>
    </row>
    <row r="11" spans="1:8" x14ac:dyDescent="0.2">
      <c r="A11" s="148" t="s">
        <v>525</v>
      </c>
      <c r="B11" s="153"/>
      <c r="C11" s="154"/>
      <c r="D11" s="155">
        <v>127958</v>
      </c>
      <c r="E11" s="156"/>
      <c r="F11" s="157">
        <v>44585</v>
      </c>
      <c r="G11" s="158"/>
      <c r="H11" s="159"/>
    </row>
    <row r="12" spans="1:8" x14ac:dyDescent="0.2">
      <c r="A12" s="160"/>
      <c r="B12" s="161"/>
      <c r="C12" s="168"/>
      <c r="D12" s="163">
        <v>25869</v>
      </c>
      <c r="E12" s="164"/>
      <c r="F12" s="165">
        <v>23077</v>
      </c>
      <c r="G12" s="166"/>
      <c r="H12" s="167"/>
    </row>
    <row r="13" spans="1:8" x14ac:dyDescent="0.2">
      <c r="A13" s="148"/>
      <c r="B13" s="153"/>
      <c r="C13" s="169"/>
      <c r="D13" s="170">
        <v>148814</v>
      </c>
      <c r="E13" s="171"/>
      <c r="F13" s="172">
        <v>43492</v>
      </c>
      <c r="G13" s="173"/>
      <c r="H13" s="159"/>
    </row>
    <row r="14" spans="1:8" x14ac:dyDescent="0.2">
      <c r="A14" s="160"/>
      <c r="B14" s="161"/>
      <c r="C14" s="162"/>
      <c r="D14" s="163">
        <v>34280</v>
      </c>
      <c r="E14" s="164"/>
      <c r="F14" s="165">
        <v>22526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v>
      </c>
      <c r="C19" s="174">
        <f>ROUND(VALUE(SUBSTITUTE(実質収支比率等に係る経年分析!G$48,"▲","-")),2)</f>
        <v>8.5399999999999991</v>
      </c>
      <c r="D19" s="174">
        <f>ROUND(VALUE(SUBSTITUTE(実質収支比率等に係る経年分析!H$48,"▲","-")),2)</f>
        <v>4.93</v>
      </c>
      <c r="E19" s="174">
        <f>ROUND(VALUE(SUBSTITUTE(実質収支比率等に係る経年分析!I$48,"▲","-")),2)</f>
        <v>5.35</v>
      </c>
      <c r="F19" s="174">
        <f>ROUND(VALUE(SUBSTITUTE(実質収支比率等に係る経年分析!J$48,"▲","-")),2)</f>
        <v>5.45</v>
      </c>
    </row>
    <row r="20" spans="1:11" x14ac:dyDescent="0.2">
      <c r="A20" s="174" t="s">
        <v>53</v>
      </c>
      <c r="B20" s="174">
        <f>ROUND(VALUE(SUBSTITUTE(実質収支比率等に係る経年分析!F$47,"▲","-")),2)</f>
        <v>18.87</v>
      </c>
      <c r="C20" s="174">
        <f>ROUND(VALUE(SUBSTITUTE(実質収支比率等に係る経年分析!G$47,"▲","-")),2)</f>
        <v>15.09</v>
      </c>
      <c r="D20" s="174">
        <f>ROUND(VALUE(SUBSTITUTE(実質収支比率等に係る経年分析!H$47,"▲","-")),2)</f>
        <v>17.559999999999999</v>
      </c>
      <c r="E20" s="174">
        <f>ROUND(VALUE(SUBSTITUTE(実質収支比率等に係る経年分析!I$47,"▲","-")),2)</f>
        <v>17.37</v>
      </c>
      <c r="F20" s="174">
        <f>ROUND(VALUE(SUBSTITUTE(実質収支比率等に係る経年分析!J$47,"▲","-")),2)</f>
        <v>17.89</v>
      </c>
    </row>
    <row r="21" spans="1:11" x14ac:dyDescent="0.2">
      <c r="A21" s="174" t="s">
        <v>54</v>
      </c>
      <c r="B21" s="174">
        <f>IF(ISNUMBER(VALUE(SUBSTITUTE(実質収支比率等に係る経年分析!F$49,"▲","-"))),ROUND(VALUE(SUBSTITUTE(実質収支比率等に係る経年分析!F$49,"▲","-")),2),NA())</f>
        <v>-3.43</v>
      </c>
      <c r="C21" s="174">
        <f>IF(ISNUMBER(VALUE(SUBSTITUTE(実質収支比率等に係る経年分析!G$49,"▲","-"))),ROUND(VALUE(SUBSTITUTE(実質収支比率等に係る経年分析!G$49,"▲","-")),2),NA())</f>
        <v>-4.96</v>
      </c>
      <c r="D21" s="174">
        <f>IF(ISNUMBER(VALUE(SUBSTITUTE(実質収支比率等に係る経年分析!H$49,"▲","-"))),ROUND(VALUE(SUBSTITUTE(実質収支比率等に係る経年分析!H$49,"▲","-")),2),NA())</f>
        <v>-2.91</v>
      </c>
      <c r="E21" s="174">
        <f>IF(ISNUMBER(VALUE(SUBSTITUTE(実質収支比率等に係る経年分析!I$49,"▲","-"))),ROUND(VALUE(SUBSTITUTE(実質収支比率等に係る経年分析!I$49,"▲","-")),2),NA())</f>
        <v>14.82</v>
      </c>
      <c r="F21" s="174">
        <f>IF(ISNUMBER(VALUE(SUBSTITUTE(実質収支比率等に係る経年分析!J$49,"▲","-"))),ROUND(VALUE(SUBSTITUTE(実質収支比率等に係る経年分析!J$49,"▲","-")),2),NA())</f>
        <v>13.56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23.57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23.35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21.23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24.96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特別会計国民健康保険事業費</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1.32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0.75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0.14000000000000001</v>
      </c>
    </row>
    <row r="30" spans="1:11" x14ac:dyDescent="0.2">
      <c r="A30" s="175" t="str">
        <f>IF(連結実質赤字比率に係る赤字・黒字の構成分析!C$40="",NA(),連結実質赤字比率に係る赤字・黒字の構成分析!C$40)</f>
        <v>特別会計後期高齢者医療事業費</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0.28000000000000003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0.32</v>
      </c>
    </row>
    <row r="31" spans="1:11" x14ac:dyDescent="0.2">
      <c r="A31" s="175" t="str">
        <f>IF(連結実質赤字比率に係る赤字・黒字の構成分析!C$39="",NA(),連結実質赤字比率に係る赤字・黒字の構成分析!C$39)</f>
        <v>特別会計介護保険事業費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1.84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0.81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1.0900000000000001</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7.99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8.5299999999999994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5.34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5.44</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9.69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5.59</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7.43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9.06</v>
      </c>
    </row>
    <row r="35" spans="1:16" x14ac:dyDescent="0.2">
      <c r="A35" s="175" t="str">
        <f>IF(連結実質赤字比率に係る赤字・黒字の構成分析!C$35="",NA(),連結実質赤字比率に係る赤字・黒字の構成分析!C$35)</f>
        <v>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16.559999999999999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16.239999999999998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16.88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18.11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18.420000000000002</v>
      </c>
    </row>
    <row r="36" spans="1:16" x14ac:dyDescent="0.2">
      <c r="A36" s="175" t="str">
        <f>IF(連結実質赤字比率に係る赤字・黒字の構成分析!C$34="",NA(),連結実質赤字比率に係る赤字・黒字の構成分析!C$34)</f>
        <v>ボートレース事業会計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#VALUE!</v>
      </c>
      <c r="G36" s="175" t="e">
        <f>IF(ROUND(VALUE(SUBSTITUTE(連結実質赤字比率に係る赤字・黒字の構成分析!H$34,"▲", "-")), 2) &gt;= 0, ABS(ROUND(VALUE(SUBSTITUTE(連結実質赤字比率に係る赤字・黒字の構成分析!H$34,"▲", "-")), 2)), NA())</f>
        <v>#VALUE!</v>
      </c>
      <c r="H36" s="175" t="e">
        <f>IF(ROUND(VALUE(SUBSTITUTE(連結実質赤字比率に係る赤字・黒字の構成分析!I$34,"▲", "-")), 2) &lt; 0, ABS(ROUND(VALUE(SUBSTITUTE(連結実質赤字比率に係る赤字・黒字の構成分析!I$34,"▲", "-")), 2)), NA())</f>
        <v>#VALUE!</v>
      </c>
      <c r="I36" s="175" t="e">
        <f>IF(ROUND(VALUE(SUBSTITUTE(連結実質赤字比率に係る赤字・黒字の構成分析!I$34,"▲", "-")), 2) &gt;= 0, ABS(ROUND(VALUE(SUBSTITUTE(連結実質赤字比率に係る赤字・黒字の構成分析!I$34,"▲", "-")), 2)), NA())</f>
        <v>#VALUE!</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27.29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2363</v>
      </c>
      <c r="E42" s="176"/>
      <c r="F42" s="176"/>
      <c r="G42" s="176">
        <f>'実質公債費比率（分子）の構造'!L$52</f>
        <v>2415</v>
      </c>
      <c r="H42" s="176"/>
      <c r="I42" s="176"/>
      <c r="J42" s="176">
        <f>'実質公債費比率（分子）の構造'!M$52</f>
        <v>2425</v>
      </c>
      <c r="K42" s="176"/>
      <c r="L42" s="176"/>
      <c r="M42" s="176">
        <f>'実質公債費比率（分子）の構造'!N$52</f>
        <v>3387</v>
      </c>
      <c r="N42" s="176"/>
      <c r="O42" s="176"/>
      <c r="P42" s="176">
        <f>'実質公債費比率（分子）の構造'!O$52</f>
        <v>3401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225</v>
      </c>
      <c r="C44" s="176"/>
      <c r="D44" s="176"/>
      <c r="E44" s="176">
        <f>'実質公債費比率（分子）の構造'!L$50</f>
        <v>100</v>
      </c>
      <c r="F44" s="176"/>
      <c r="G44" s="176"/>
      <c r="H44" s="176">
        <f>'実質公債費比率（分子）の構造'!M$50</f>
        <v>100</v>
      </c>
      <c r="I44" s="176"/>
      <c r="J44" s="176"/>
      <c r="K44" s="176">
        <f>'実質公債費比率（分子）の構造'!N$50</f>
        <v>206</v>
      </c>
      <c r="L44" s="176"/>
      <c r="M44" s="176"/>
      <c r="N44" s="176">
        <f>'実質公債費比率（分子）の構造'!O$50</f>
        <v>216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180</v>
      </c>
      <c r="C46" s="176"/>
      <c r="D46" s="176"/>
      <c r="E46" s="176">
        <f>'実質公債費比率（分子）の構造'!L$48</f>
        <v>178</v>
      </c>
      <c r="F46" s="176"/>
      <c r="G46" s="176"/>
      <c r="H46" s="176">
        <f>'実質公債費比率（分子）の構造'!M$48</f>
        <v>184</v>
      </c>
      <c r="I46" s="176"/>
      <c r="J46" s="176"/>
      <c r="K46" s="176">
        <f>'実質公債費比率（分子）の構造'!N$48</f>
        <v>189</v>
      </c>
      <c r="L46" s="176"/>
      <c r="M46" s="176"/>
      <c r="N46" s="176">
        <f>'実質公債費比率（分子）の構造'!O$48</f>
        <v>189</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2633</v>
      </c>
      <c r="C49" s="176"/>
      <c r="D49" s="176"/>
      <c r="E49" s="176">
        <f>'実質公債費比率（分子）の構造'!L$45</f>
        <v>2789</v>
      </c>
      <c r="F49" s="176"/>
      <c r="G49" s="176"/>
      <c r="H49" s="176">
        <f>'実質公債費比率（分子）の構造'!M$45</f>
        <v>2976</v>
      </c>
      <c r="I49" s="176"/>
      <c r="J49" s="176"/>
      <c r="K49" s="176">
        <f>'実質公債費比率（分子）の構造'!N$45</f>
        <v>3434</v>
      </c>
      <c r="L49" s="176"/>
      <c r="M49" s="176"/>
      <c r="N49" s="176">
        <f>'実質公債費比率（分子）の構造'!O$45</f>
        <v>3454</v>
      </c>
      <c r="O49" s="176"/>
      <c r="P49" s="176"/>
    </row>
    <row r="50" spans="1:16" x14ac:dyDescent="0.2">
      <c r="A50" s="176" t="s">
        <v>67</v>
      </c>
      <c r="B50" s="176" t="e">
        <f>NA()</f>
        <v>#N/A</v>
      </c>
      <c r="C50" s="176">
        <f>IF(ISNUMBER('実質公債費比率（分子）の構造'!K$53),'実質公債費比率（分子）の構造'!K$53,NA())</f>
        <v>675</v>
      </c>
      <c r="D50" s="176" t="e">
        <f>NA()</f>
        <v>#N/A</v>
      </c>
      <c r="E50" s="176" t="e">
        <f>NA()</f>
        <v>#N/A</v>
      </c>
      <c r="F50" s="176">
        <f>IF(ISNUMBER('実質公債費比率（分子）の構造'!L$53),'実質公債費比率（分子）の構造'!L$53,NA())</f>
        <v>652</v>
      </c>
      <c r="G50" s="176" t="e">
        <f>NA()</f>
        <v>#N/A</v>
      </c>
      <c r="H50" s="176" t="e">
        <f>NA()</f>
        <v>#N/A</v>
      </c>
      <c r="I50" s="176">
        <f>IF(ISNUMBER('実質公債費比率（分子）の構造'!M$53),'実質公債費比率（分子）の構造'!M$53,NA())</f>
        <v>835</v>
      </c>
      <c r="J50" s="176" t="e">
        <f>NA()</f>
        <v>#N/A</v>
      </c>
      <c r="K50" s="176" t="e">
        <f>NA()</f>
        <v>#N/A</v>
      </c>
      <c r="L50" s="176">
        <f>IF(ISNUMBER('実質公債費比率（分子）の構造'!N$53),'実質公債費比率（分子）の構造'!N$53,NA())</f>
        <v>442</v>
      </c>
      <c r="M50" s="176" t="e">
        <f>NA()</f>
        <v>#N/A</v>
      </c>
      <c r="N50" s="176" t="e">
        <f>NA()</f>
        <v>#N/A</v>
      </c>
      <c r="O50" s="176">
        <f>IF(ISNUMBER('実質公債費比率（分子）の構造'!O$53),'実質公債費比率（分子）の構造'!O$53,NA())</f>
        <v>458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29385</v>
      </c>
      <c r="E56" s="175"/>
      <c r="F56" s="175"/>
      <c r="G56" s="175">
        <f>'将来負担比率（分子）の構造'!J$52</f>
        <v>30533</v>
      </c>
      <c r="H56" s="175"/>
      <c r="I56" s="175"/>
      <c r="J56" s="175">
        <f>'将来負担比率（分子）の構造'!K$52</f>
        <v>31449</v>
      </c>
      <c r="K56" s="175"/>
      <c r="L56" s="175"/>
      <c r="M56" s="175">
        <f>'将来負担比率（分子）の構造'!L$52</f>
        <v>30553</v>
      </c>
      <c r="N56" s="175"/>
      <c r="O56" s="175"/>
      <c r="P56" s="175">
        <f>'将来負担比率（分子）の構造'!M$52</f>
        <v>29581</v>
      </c>
    </row>
    <row r="57" spans="1:16" x14ac:dyDescent="0.2">
      <c r="A57" s="175" t="s">
        <v>42</v>
      </c>
      <c r="B57" s="175"/>
      <c r="C57" s="175"/>
      <c r="D57" s="175">
        <f>'将来負担比率（分子）の構造'!I$51</f>
        <v>13263</v>
      </c>
      <c r="E57" s="175"/>
      <c r="F57" s="175"/>
      <c r="G57" s="175">
        <f>'将来負担比率（分子）の構造'!J$51</f>
        <v>13813</v>
      </c>
      <c r="H57" s="175"/>
      <c r="I57" s="175"/>
      <c r="J57" s="175">
        <f>'将来負担比率（分子）の構造'!K$51</f>
        <v>7660</v>
      </c>
      <c r="K57" s="175"/>
      <c r="L57" s="175"/>
      <c r="M57" s="175">
        <f>'将来負担比率（分子）の構造'!L$51</f>
        <v>4450</v>
      </c>
      <c r="N57" s="175"/>
      <c r="O57" s="175"/>
      <c r="P57" s="175">
        <f>'将来負担比率（分子）の構造'!M$51</f>
        <v>4331</v>
      </c>
    </row>
    <row r="58" spans="1:16" x14ac:dyDescent="0.2">
      <c r="A58" s="175" t="s">
        <v>41</v>
      </c>
      <c r="B58" s="175"/>
      <c r="C58" s="175"/>
      <c r="D58" s="175">
        <f>'将来負担比率（分子）の構造'!I$50</f>
        <v>26961</v>
      </c>
      <c r="E58" s="175"/>
      <c r="F58" s="175"/>
      <c r="G58" s="175">
        <f>'将来負担比率（分子）の構造'!J$50</f>
        <v>24566</v>
      </c>
      <c r="H58" s="175"/>
      <c r="I58" s="175"/>
      <c r="J58" s="175">
        <f>'将来負担比率（分子）の構造'!K$50</f>
        <v>27086</v>
      </c>
      <c r="K58" s="175"/>
      <c r="L58" s="175"/>
      <c r="M58" s="175">
        <f>'将来負担比率（分子）の構造'!L$50</f>
        <v>25666</v>
      </c>
      <c r="N58" s="175"/>
      <c r="O58" s="175"/>
      <c r="P58" s="175">
        <f>'将来負担比率（分子）の構造'!M$50</f>
        <v>27302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6769</v>
      </c>
      <c r="C62" s="175"/>
      <c r="D62" s="175"/>
      <c r="E62" s="175">
        <f>'将来負担比率（分子）の構造'!J$45</f>
        <v>6569</v>
      </c>
      <c r="F62" s="175"/>
      <c r="G62" s="175"/>
      <c r="H62" s="175">
        <f>'将来負担比率（分子）の構造'!K$45</f>
        <v>6424</v>
      </c>
      <c r="I62" s="175"/>
      <c r="J62" s="175"/>
      <c r="K62" s="175">
        <f>'将来負担比率（分子）の構造'!L$45</f>
        <v>6201</v>
      </c>
      <c r="L62" s="175"/>
      <c r="M62" s="175"/>
      <c r="N62" s="175">
        <f>'将来負担比率（分子）の構造'!M$45</f>
        <v>6258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1867</v>
      </c>
      <c r="C64" s="175"/>
      <c r="D64" s="175"/>
      <c r="E64" s="175">
        <f>'将来負担比率（分子）の構造'!J$43</f>
        <v>1862</v>
      </c>
      <c r="F64" s="175"/>
      <c r="G64" s="175"/>
      <c r="H64" s="175">
        <f>'将来負担比率（分子）の構造'!K$43</f>
        <v>1828</v>
      </c>
      <c r="I64" s="175"/>
      <c r="J64" s="175"/>
      <c r="K64" s="175">
        <f>'将来負担比率（分子）の構造'!L$43</f>
        <v>1512</v>
      </c>
      <c r="L64" s="175"/>
      <c r="M64" s="175"/>
      <c r="N64" s="175">
        <f>'将来負担比率（分子）の構造'!M$43</f>
        <v>1943</v>
      </c>
      <c r="O64" s="175"/>
      <c r="P64" s="175"/>
    </row>
    <row r="65" spans="1:16" x14ac:dyDescent="0.2">
      <c r="A65" s="175" t="s">
        <v>32</v>
      </c>
      <c r="B65" s="175">
        <f>'将来負担比率（分子）の構造'!I$42</f>
        <v>7551</v>
      </c>
      <c r="C65" s="175"/>
      <c r="D65" s="175"/>
      <c r="E65" s="175">
        <f>'将来負担比率（分子）の構造'!J$42</f>
        <v>4699</v>
      </c>
      <c r="F65" s="175"/>
      <c r="G65" s="175"/>
      <c r="H65" s="175">
        <f>'将来負担比率（分子）の構造'!K$42</f>
        <v>3703</v>
      </c>
      <c r="I65" s="175"/>
      <c r="J65" s="175"/>
      <c r="K65" s="175">
        <f>'将来負担比率（分子）の構造'!L$42</f>
        <v>2825</v>
      </c>
      <c r="L65" s="175"/>
      <c r="M65" s="175"/>
      <c r="N65" s="175">
        <f>'将来負担比率（分子）の構造'!M$42</f>
        <v>2720</v>
      </c>
      <c r="O65" s="175"/>
      <c r="P65" s="175"/>
    </row>
    <row r="66" spans="1:16" x14ac:dyDescent="0.2">
      <c r="A66" s="175" t="s">
        <v>31</v>
      </c>
      <c r="B66" s="175">
        <f>'将来負担比率（分子）の構造'!I$41</f>
        <v>48752</v>
      </c>
      <c r="C66" s="175"/>
      <c r="D66" s="175"/>
      <c r="E66" s="175">
        <f>'将来負担比率（分子）の構造'!J$41</f>
        <v>57011</v>
      </c>
      <c r="F66" s="175"/>
      <c r="G66" s="175"/>
      <c r="H66" s="175">
        <f>'将来負担比率（分子）の構造'!K$41</f>
        <v>57889</v>
      </c>
      <c r="I66" s="175"/>
      <c r="J66" s="175"/>
      <c r="K66" s="175">
        <f>'将来負担比率（分子）の構造'!L$41</f>
        <v>52304</v>
      </c>
      <c r="L66" s="175"/>
      <c r="M66" s="175"/>
      <c r="N66" s="175">
        <f>'将来負担比率（分子）の構造'!M$41</f>
        <v>50028</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1228</v>
      </c>
      <c r="G67" s="175" t="e">
        <f>NA()</f>
        <v>#N/A</v>
      </c>
      <c r="H67" s="175" t="e">
        <f>NA()</f>
        <v>#N/A</v>
      </c>
      <c r="I67" s="175">
        <f>IF(ISNUMBER('将来負担比率（分子）の構造'!K$53), IF('将来負担比率（分子）の構造'!K$53 &lt; 0, 0, '将来負担比率（分子）の構造'!K$53), NA())</f>
        <v>3649</v>
      </c>
      <c r="J67" s="175" t="e">
        <f>NA()</f>
        <v>#N/A</v>
      </c>
      <c r="K67" s="175" t="e">
        <f>NA()</f>
        <v>#N/A</v>
      </c>
      <c r="L67" s="175">
        <f>IF(ISNUMBER('将来負担比率（分子）の構造'!L$53), IF('将来負担比率（分子）の構造'!L$53 &lt; 0, 0, '将来負担比率（分子）の構造'!L$53), NA())</f>
        <v>2173</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5220</v>
      </c>
      <c r="C72" s="179">
        <f>基金残高に係る経年分析!G55</f>
        <v>5077</v>
      </c>
      <c r="D72" s="179">
        <f>基金残高に係る経年分析!H55</f>
        <v>5393</v>
      </c>
    </row>
    <row r="73" spans="1:16" x14ac:dyDescent="0.2">
      <c r="A73" s="178" t="s">
        <v>74</v>
      </c>
      <c r="B73" s="179">
        <f>基金残高に係る経年分析!F56</f>
        <v>5606</v>
      </c>
      <c r="C73" s="179">
        <f>基金残高に係る経年分析!G56</f>
        <v>6106</v>
      </c>
      <c r="D73" s="179">
        <f>基金残高に係る経年分析!H56</f>
        <v>6724</v>
      </c>
    </row>
    <row r="74" spans="1:16" x14ac:dyDescent="0.2">
      <c r="A74" s="178" t="s">
        <v>75</v>
      </c>
      <c r="B74" s="179">
        <f>基金残高に係る経年分析!F57</f>
        <v>12783</v>
      </c>
      <c r="C74" s="179">
        <f>基金残高に係る経年分析!G57</f>
        <v>10955</v>
      </c>
      <c r="D74" s="179">
        <f>基金残高に係る経年分析!H57</f>
        <v>11874</v>
      </c>
    </row>
  </sheetData>
  <sheetProtection algorithmName="SHA-512" hashValue="aaYKugl2XVQFb273w0FxDuWvedm16QGFuMXX8OpC+hrHufusIi944jbPEfg+cxorD9rf9h2eGfJVW/ULHWQzUg==" saltValue="bX387m4Uxf16Js6E2jkO6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辻野　拓(手動)</dc:creator>
  <cp:lastModifiedBy> </cp:lastModifiedBy>
  <dcterms:created xsi:type="dcterms:W3CDTF">2025-03-24T09:39:56Z</dcterms:created>
  <dcterms:modified xsi:type="dcterms:W3CDTF">2025-03-24T09:39:57Z</dcterms:modified>
</cp:coreProperties>
</file>