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540" windowHeight="6420" activeTab="1"/>
  </bookViews>
  <sheets>
    <sheet name="見積書入力例" sheetId="3" r:id="rId1"/>
    <sheet name="（様式１－１）見積書" sheetId="2" r:id="rId2"/>
    <sheet name="単価表" sheetId="4" r:id="rId3"/>
    <sheet name="予定金額" sheetId="1" r:id="rId4"/>
  </sheets>
  <definedNames>
    <definedName name="_xlnm.Print_Area" localSheetId="2">単価表!$A$1:$P$50</definedName>
    <definedName name="_xlnm.Print_Area" localSheetId="3">#REF!</definedName>
    <definedName name="_xlnm.Print_Area" localSheetId="1">'（様式１－１）見積書'!$A$1:$AG$32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<sst xmlns="http://schemas.openxmlformats.org/spreadsheetml/2006/main" xmlns:r="http://schemas.openxmlformats.org/officeDocument/2006/relationships" count="79" uniqueCount="79">
  <si>
    <t>【計算例】</t>
  </si>
  <si>
    <t>評価額</t>
  </si>
  <si>
    <t>４０百万円まで</t>
  </si>
  <si>
    <t>D
宅地の借地権、底地（貸地）の所有権、地役権</t>
  </si>
  <si>
    <t>単価表</t>
    <rPh sb="0" eb="2">
      <t>たんか</t>
    </rPh>
    <rPh sb="2" eb="3">
      <t>ひょう</t>
    </rPh>
    <phoneticPr fontId="1" type="Hiragana"/>
  </si>
  <si>
    <t>１０百万円まで</t>
  </si>
  <si>
    <t>４００百万円まで</t>
  </si>
  <si>
    <t>１５０百万円まで</t>
  </si>
  <si>
    <t>B
宅地見込地の所有権</t>
  </si>
  <si>
    <t>G
建物の区分所有権</t>
  </si>
  <si>
    <r>
      <t>　5,000</t>
    </r>
    <r>
      <rPr>
        <sz val="8"/>
        <color theme="1"/>
        <rFont val="Tahoma"/>
      </rPr>
      <t>百万円を超え
10,000百万円までのもの</t>
    </r>
  </si>
  <si>
    <t>A
宅地又は建物の所有権</t>
  </si>
  <si>
    <t>(代理人氏名）</t>
    <rPh sb="1" eb="4">
      <t>だいりにん</t>
    </rPh>
    <rPh sb="4" eb="6">
      <t>しめい</t>
    </rPh>
    <phoneticPr fontId="1" type="Hiragana"/>
  </si>
  <si>
    <t>C
農地、林地、原野、池沼、墓地、雑種地の所有権、家賃</t>
  </si>
  <si>
    <t>５百万円まで</t>
  </si>
  <si>
    <t>５５０百万円まで</t>
  </si>
  <si>
    <t>６０百万円まで</t>
  </si>
  <si>
    <t>円を加算</t>
  </si>
  <si>
    <t>１５百万円まで</t>
  </si>
  <si>
    <t>６００百万円まで</t>
  </si>
  <si>
    <t>E
区分地上権
及び地代</t>
  </si>
  <si>
    <t>所在地又は住所</t>
    <rPh sb="0" eb="3">
      <t>しょざいち</t>
    </rPh>
    <rPh sb="3" eb="4">
      <t>また</t>
    </rPh>
    <rPh sb="5" eb="7">
      <t>じゅうしょ</t>
    </rPh>
    <phoneticPr fontId="1" type="Hiragana"/>
  </si>
  <si>
    <r>
      <t>　　　
　　　　　　</t>
    </r>
    <r>
      <rPr>
        <sz val="9"/>
        <color theme="1"/>
        <rFont val="Tahoma"/>
      </rPr>
      <t>類型</t>
    </r>
    <rPh sb="10" eb="12">
      <t>るいけい</t>
    </rPh>
    <phoneticPr fontId="1" type="Hiragana"/>
  </si>
  <si>
    <t>１，１００百万円まで</t>
  </si>
  <si>
    <t>(単位：円）</t>
  </si>
  <si>
    <t>代表者職氏名</t>
    <rPh sb="0" eb="3">
      <t>だいひょうしゃ</t>
    </rPh>
    <rPh sb="3" eb="4">
      <t>しょく</t>
    </rPh>
    <rPh sb="4" eb="6">
      <t>しめい</t>
    </rPh>
    <phoneticPr fontId="1" type="Hiragana"/>
  </si>
  <si>
    <t>50,000百万円を超えるもの</t>
  </si>
  <si>
    <t>商号又は名称</t>
    <rPh sb="0" eb="2">
      <t>しょうごう</t>
    </rPh>
    <rPh sb="2" eb="3">
      <t>また</t>
    </rPh>
    <rPh sb="4" eb="6">
      <t>めいしょう</t>
    </rPh>
    <phoneticPr fontId="1" type="Hiragana"/>
  </si>
  <si>
    <t>２０百万円まで</t>
  </si>
  <si>
    <t>２１０百万円まで</t>
  </si>
  <si>
    <t>９００百万円まで</t>
  </si>
  <si>
    <t>２５百万円まで</t>
  </si>
  <si>
    <t>５００百万円まで</t>
  </si>
  <si>
    <t>日</t>
    <rPh sb="0" eb="1">
      <t>ひ</t>
    </rPh>
    <phoneticPr fontId="1" type="Hiragana"/>
  </si>
  <si>
    <t>３０百万円まで</t>
  </si>
  <si>
    <t>割引率</t>
    <rPh sb="0" eb="3">
      <t>わりびきりつ</t>
    </rPh>
    <phoneticPr fontId="1" type="Hiragana"/>
  </si>
  <si>
    <t>(公共事業に係る不動産鑑定報酬基準)</t>
  </si>
  <si>
    <t>８０百万円まで</t>
  </si>
  <si>
    <r>
      <t>　1,200</t>
    </r>
    <r>
      <rPr>
        <sz val="8"/>
        <color theme="1"/>
        <rFont val="Tahoma"/>
      </rPr>
      <t>百万円を超え
　2,500百万円までのもの</t>
    </r>
  </si>
  <si>
    <t>４５０百万円まで</t>
  </si>
  <si>
    <t>５０百万円まで</t>
  </si>
  <si>
    <t>１００百万円まで</t>
  </si>
  <si>
    <t>１２０百万円まで</t>
  </si>
  <si>
    <t>１，２００百万円まで</t>
  </si>
  <si>
    <t>１億円ごとに</t>
    <rPh sb="2" eb="3">
      <t>えん</t>
    </rPh>
    <phoneticPr fontId="1" type="Hiragana"/>
  </si>
  <si>
    <t>１８０百万円まで</t>
  </si>
  <si>
    <t>意見書(1件につき）</t>
    <rPh sb="0" eb="3">
      <t>いけんしょ</t>
    </rPh>
    <rPh sb="5" eb="6">
      <t>けん</t>
    </rPh>
    <phoneticPr fontId="1" type="Hiragana"/>
  </si>
  <si>
    <t>２４０百万円まで</t>
  </si>
  <si>
    <t>２７０百万円まで</t>
  </si>
  <si>
    <t>３００百万円まで</t>
  </si>
  <si>
    <r>
      <t>10,000</t>
    </r>
    <r>
      <rPr>
        <sz val="8"/>
        <color theme="1"/>
        <rFont val="Tahoma"/>
      </rPr>
      <t>百万円を超え
50,000百万円までのもの</t>
    </r>
  </si>
  <si>
    <t>３５０百万円まで</t>
  </si>
  <si>
    <t>　　　　　　　　　　　　　　　　　　　　　　　　　　　　　　　　　　　　　</t>
  </si>
  <si>
    <t>　　　　　　　　　　　　　　　　　　　　　　　</t>
  </si>
  <si>
    <t>(業務名）公有用地取得及び処分にかかる不動産鑑定評価書作成
　　　　及び関連調査業務委託</t>
    <rPh sb="1" eb="4">
      <t>ぎょうむめい</t>
    </rPh>
    <phoneticPr fontId="1" type="Hiragana"/>
  </si>
  <si>
    <t>８００百万円まで</t>
  </si>
  <si>
    <t>７００百万円まで</t>
  </si>
  <si>
    <t>１，０００百万円まで</t>
  </si>
  <si>
    <t>円に</t>
    <rPh sb="0" eb="1">
      <t>えん</t>
    </rPh>
    <phoneticPr fontId="1" type="Hiragana"/>
  </si>
  <si>
    <t>上記の割引率で上記の業務を受託したく、見積りします。</t>
    <rPh sb="0" eb="2">
      <t>じょうき</t>
    </rPh>
    <rPh sb="3" eb="6">
      <t>わりびきりつ</t>
    </rPh>
    <rPh sb="7" eb="9">
      <t>じょうき</t>
    </rPh>
    <rPh sb="10" eb="12">
      <t>ぎょうむ</t>
    </rPh>
    <rPh sb="13" eb="15">
      <t>じゅたく</t>
    </rPh>
    <rPh sb="19" eb="21">
      <t>みつもり</t>
    </rPh>
    <phoneticPr fontId="1" type="Hiragana"/>
  </si>
  <si>
    <t>月</t>
    <rPh sb="0" eb="1">
      <t>つき</t>
    </rPh>
    <phoneticPr fontId="1" type="Hiragana"/>
  </si>
  <si>
    <t>F
自用の建物及びその敷地の所有権</t>
  </si>
  <si>
    <r>
      <t>　</t>
    </r>
    <r>
      <rPr>
        <sz val="8"/>
        <color theme="1"/>
        <rFont val="Tahoma"/>
      </rPr>
      <t>2,500百万円を超え
　5,000百万円までのもの</t>
    </r>
  </si>
  <si>
    <t>様</t>
    <rPh sb="0" eb="1">
      <t>さま</t>
    </rPh>
    <phoneticPr fontId="1" type="Hiragana"/>
  </si>
  <si>
    <t>見　　積　　書</t>
  </si>
  <si>
    <t>設計金額</t>
    <rPh sb="0" eb="2">
      <t>せっけい</t>
    </rPh>
    <rPh sb="2" eb="4">
      <t>きんがく</t>
    </rPh>
    <phoneticPr fontId="1" type="Hiragana"/>
  </si>
  <si>
    <t>見積書入力例</t>
    <rPh sb="0" eb="3">
      <t>みつもりしょ</t>
    </rPh>
    <rPh sb="3" eb="6">
      <t>にゅうりょくれい</t>
    </rPh>
    <phoneticPr fontId="1" type="Hiragana"/>
  </si>
  <si>
    <t>１．『見積書』の割引率に入力</t>
    <rPh sb="3" eb="6">
      <t>みつもりしょ</t>
    </rPh>
    <rPh sb="8" eb="11">
      <t>わりびきりつ</t>
    </rPh>
    <rPh sb="12" eb="14">
      <t>にゅうりょく</t>
    </rPh>
    <phoneticPr fontId="1" type="Hiragana"/>
  </si>
  <si>
    <t>２．『見積書』に入力した割引率をもとに『単価表』が作成されます。</t>
    <rPh sb="8" eb="10">
      <t>にょうりょく</t>
    </rPh>
    <rPh sb="12" eb="14">
      <t>わりびき</t>
    </rPh>
    <rPh sb="14" eb="15">
      <t>りつ</t>
    </rPh>
    <rPh sb="25" eb="27">
      <t>さくせい</t>
    </rPh>
    <phoneticPr fontId="1" type="Hiragana"/>
  </si>
  <si>
    <t>　割引率１％とした場合⇒割引額　１４５，０００円×１％＝１，４５０円</t>
    <rPh sb="1" eb="4">
      <t>わりびきりつ</t>
    </rPh>
    <rPh sb="9" eb="11">
      <t>ばあい</t>
    </rPh>
    <phoneticPr fontId="1" type="Hiragana"/>
  </si>
  <si>
    <r>
      <t>　見積もり単価　１４３，５５０円</t>
    </r>
    <r>
      <rPr>
        <sz val="9"/>
        <color theme="1"/>
        <rFont val="AR P丸ゴシック体M"/>
      </rPr>
      <t>（消費税及び地方消費税抜き単価）</t>
    </r>
    <r>
      <rPr>
        <sz val="8"/>
        <color theme="1"/>
        <rFont val="AR P丸ゴシック体M"/>
      </rPr>
      <t>となる。</t>
    </r>
    <rPh sb="1" eb="3">
      <t>みつ</t>
    </rPh>
    <rPh sb="17" eb="20">
      <t>しょうひぜい</t>
    </rPh>
    <rPh sb="20" eb="21">
      <t>およ</t>
    </rPh>
    <rPh sb="22" eb="24">
      <t>ちほう</t>
    </rPh>
    <rPh sb="24" eb="27">
      <t>しょうひぜい</t>
    </rPh>
    <rPh sb="27" eb="28">
      <t>ぬ</t>
    </rPh>
    <rPh sb="29" eb="31">
      <t>たんか</t>
    </rPh>
    <phoneticPr fontId="1" type="Hiragana"/>
  </si>
  <si>
    <t>箕　面　市　長</t>
    <rPh sb="0" eb="1">
      <t>み</t>
    </rPh>
    <rPh sb="2" eb="3">
      <t>めん</t>
    </rPh>
    <rPh sb="4" eb="5">
      <t>し</t>
    </rPh>
    <rPh sb="6" eb="7">
      <t>おさ</t>
    </rPh>
    <phoneticPr fontId="1" type="Hiragana"/>
  </si>
  <si>
    <t>（消費税及び地方消費税抜き単価）</t>
    <rPh sb="1" eb="4">
      <t>しょうひぜい</t>
    </rPh>
    <rPh sb="4" eb="5">
      <t>およ</t>
    </rPh>
    <rPh sb="6" eb="8">
      <t>ちほう</t>
    </rPh>
    <rPh sb="8" eb="11">
      <t>しょうひぜい</t>
    </rPh>
    <rPh sb="11" eb="12">
      <t>ぬ</t>
    </rPh>
    <rPh sb="13" eb="15">
      <t>たんか</t>
    </rPh>
    <phoneticPr fontId="1" type="Hiragana"/>
  </si>
  <si>
    <t>(注）記載する割引率は、算用数字及び整数によるものとする。小数点以下の記載があった割引率による入札見積りは無効とする。</t>
    <rPh sb="1" eb="2">
      <t>ちゅう</t>
    </rPh>
    <rPh sb="3" eb="5">
      <t>きさい</t>
    </rPh>
    <rPh sb="7" eb="9">
      <t>わりびき</t>
    </rPh>
    <rPh sb="9" eb="10">
      <t>りつ</t>
    </rPh>
    <rPh sb="12" eb="14">
      <t>さんよう</t>
    </rPh>
    <rPh sb="14" eb="16">
      <t>すうじ</t>
    </rPh>
    <rPh sb="16" eb="17">
      <t>およ</t>
    </rPh>
    <rPh sb="18" eb="20">
      <t>せいすう</t>
    </rPh>
    <rPh sb="29" eb="32">
      <t>しょうすうてん</t>
    </rPh>
    <rPh sb="32" eb="34">
      <t>いか</t>
    </rPh>
    <rPh sb="35" eb="37">
      <t>きさい</t>
    </rPh>
    <rPh sb="41" eb="44">
      <t>わりびきりつ</t>
    </rPh>
    <rPh sb="47" eb="49">
      <t>にゅうさつ</t>
    </rPh>
    <rPh sb="49" eb="51">
      <t>みつもり</t>
    </rPh>
    <rPh sb="53" eb="55">
      <t>むこう</t>
    </rPh>
    <phoneticPr fontId="1" type="Hiragana"/>
  </si>
  <si>
    <t>㊞</t>
  </si>
  <si>
    <r>
      <t>　　　　　【入力例】見積書に割引率を入力　</t>
    </r>
    <r>
      <rPr>
        <sz val="8"/>
        <color theme="1"/>
        <rFont val="AR P丸ゴシック体M"/>
      </rPr>
      <t>※見積書の入力数値が反映されています。</t>
    </r>
    <rPh sb="10" eb="13">
      <t>みつもりしょ</t>
    </rPh>
    <rPh sb="14" eb="17">
      <t>わりびきりつ</t>
    </rPh>
    <rPh sb="18" eb="20">
      <t>にゅうりょく</t>
    </rPh>
    <rPh sb="22" eb="25">
      <t>みつもりしょ</t>
    </rPh>
    <rPh sb="26" eb="28">
      <t>にゅうりょく</t>
    </rPh>
    <rPh sb="28" eb="29">
      <t>すう</t>
    </rPh>
    <rPh sb="29" eb="30">
      <t>あたい</t>
    </rPh>
    <rPh sb="31" eb="33">
      <t>はんえい</t>
    </rPh>
    <phoneticPr fontId="1" type="Hiragana"/>
  </si>
  <si>
    <t>（様式１－１）</t>
    <rPh sb="1" eb="3">
      <t>ようしき</t>
    </rPh>
    <phoneticPr fontId="1" type="Hiragana"/>
  </si>
  <si>
    <t>予定金額</t>
    <rPh sb="0" eb="2">
      <t>よてい</t>
    </rPh>
    <rPh sb="2" eb="4">
      <t>きんがく</t>
    </rPh>
    <phoneticPr fontId="1" type="Hiragana"/>
  </si>
  <si>
    <t>令和２年</t>
    <rPh sb="3" eb="4">
      <t>ねん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</si>
</sst>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0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6"/>
      <color theme="1"/>
      <name val="AR P丸ゴシック体E"/>
      <family val="3"/>
    </font>
    <font>
      <sz val="12"/>
      <color theme="1"/>
      <name val="AR P丸ゴシック体E"/>
      <family val="3"/>
    </font>
    <font>
      <sz val="12"/>
      <color theme="1"/>
      <name val="AR P丸ゴシック体M"/>
      <family val="3"/>
    </font>
    <font>
      <sz val="11"/>
      <color theme="1"/>
      <name val="AR P丸ゴシック体M"/>
      <family val="3"/>
    </font>
    <font>
      <sz val="11"/>
      <color theme="1"/>
      <name val="AR P丸ゴシック体E"/>
    </font>
    <font>
      <b/>
      <sz val="20"/>
      <color theme="1"/>
      <name val="AR P丸ゴシック体E"/>
    </font>
    <font>
      <b/>
      <sz val="16"/>
      <color theme="1"/>
      <name val="AR P丸ゴシック体E"/>
      <family val="3"/>
    </font>
    <font>
      <b/>
      <sz val="24"/>
      <color theme="1"/>
      <name val="AR P丸ゴシック体E"/>
      <family val="3"/>
    </font>
    <font>
      <b/>
      <sz val="12"/>
      <color theme="1"/>
      <name val="AR P丸ゴシック体E"/>
    </font>
    <font>
      <sz val="12"/>
      <color theme="1"/>
      <name val="ＭＳ Ｐゴシック"/>
      <family val="3"/>
    </font>
    <font>
      <sz val="16"/>
      <color theme="1"/>
      <name val="ＭＳ Ｐゴシック"/>
    </font>
    <font>
      <sz val="14"/>
      <color theme="1"/>
      <name val="ＭＳ Ｐゴシック"/>
      <family val="3"/>
    </font>
    <font>
      <b/>
      <sz val="14"/>
      <color theme="1"/>
      <name val="AR P丸ゴシック体E"/>
      <family val="3"/>
    </font>
    <font>
      <sz val="36"/>
      <color theme="1"/>
      <name val="ＭＳ Ｐゴシック"/>
      <family val="3"/>
    </font>
    <font>
      <b/>
      <sz val="16"/>
      <color theme="1"/>
      <name val="ＭＳ Ｐゴシック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2"/>
      <color theme="1"/>
      <name val="Tahoma"/>
      <family val="2"/>
    </font>
    <font>
      <sz val="9"/>
      <color theme="1"/>
      <name val="ＭＳ Ｐゴシック"/>
      <family val="3"/>
    </font>
    <font>
      <sz val="8"/>
      <color theme="1"/>
      <name val="Tahoma"/>
      <family val="2"/>
    </font>
    <font>
      <b/>
      <i/>
      <sz val="8"/>
      <color theme="1"/>
      <name val="Tahoma"/>
      <family val="2"/>
    </font>
    <font>
      <sz val="11"/>
      <color theme="1"/>
      <name val="ＭＳ Ｐゴシック"/>
      <family val="3"/>
    </font>
    <font>
      <sz val="10"/>
      <color theme="1"/>
      <name val="Tahoma"/>
      <family val="2"/>
    </font>
    <font>
      <b/>
      <i/>
      <sz val="10"/>
      <color theme="1"/>
      <name val="Tahoma"/>
      <family val="2"/>
    </font>
    <font>
      <sz val="6"/>
      <color theme="1"/>
      <name val="Tahoma"/>
    </font>
    <font>
      <sz val="6"/>
      <color theme="1"/>
      <name val="ＭＳ Ｐゴシック"/>
      <family val="3"/>
    </font>
    <font>
      <b/>
      <sz val="10"/>
      <color theme="1"/>
      <name val="Tahoma"/>
      <family val="2"/>
    </font>
    <font>
      <b/>
      <sz val="12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0" tint="-0.1400000000000000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9" fontId="15" fillId="2" borderId="2" xfId="0" applyNumberFormat="1" applyFont="1" applyFill="1" applyBorder="1" applyAlignment="1">
      <alignment horizontal="center" vertical="center"/>
    </xf>
    <xf numFmtId="9" fontId="15" fillId="2" borderId="3" xfId="0" applyNumberFormat="1" applyFont="1" applyFill="1" applyBorder="1" applyAlignment="1">
      <alignment horizontal="center" vertical="center"/>
    </xf>
    <xf numFmtId="9" fontId="15" fillId="2" borderId="4" xfId="0" applyNumberFormat="1" applyFont="1" applyFill="1" applyBorder="1" applyAlignment="1">
      <alignment horizontal="center" vertical="center"/>
    </xf>
    <xf numFmtId="9" fontId="15" fillId="2" borderId="5" xfId="0" applyNumberFormat="1" applyFont="1" applyFill="1" applyBorder="1" applyAlignment="1">
      <alignment horizontal="center" vertical="center"/>
    </xf>
    <xf numFmtId="9" fontId="15" fillId="2" borderId="6" xfId="0" applyNumberFormat="1" applyFont="1" applyFill="1" applyBorder="1" applyAlignment="1">
      <alignment horizontal="center" vertical="center"/>
    </xf>
    <xf numFmtId="9" fontId="15" fillId="2" borderId="7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left" vertical="center"/>
    </xf>
    <xf numFmtId="0" fontId="21" fillId="0" borderId="8" xfId="0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0" fontId="22" fillId="3" borderId="9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top"/>
    </xf>
    <xf numFmtId="0" fontId="18" fillId="0" borderId="14" xfId="0" applyFont="1" applyBorder="1" applyAlignment="1">
      <alignment horizontal="left" vertical="center"/>
    </xf>
    <xf numFmtId="0" fontId="21" fillId="0" borderId="15" xfId="0" applyFont="1" applyBorder="1" applyAlignment="1">
      <alignment horizontal="right" vertical="center"/>
    </xf>
    <xf numFmtId="0" fontId="21" fillId="0" borderId="16" xfId="0" applyFont="1" applyBorder="1" applyAlignment="1">
      <alignment horizontal="right" vertical="center"/>
    </xf>
    <xf numFmtId="0" fontId="22" fillId="3" borderId="16" xfId="0" applyFont="1" applyFill="1" applyBorder="1" applyAlignment="1">
      <alignment horizontal="right" vertical="center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8" fillId="0" borderId="20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38" fontId="24" fillId="2" borderId="22" xfId="1" applyFont="1" applyFill="1" applyBorder="1" applyAlignment="1">
      <alignment horizontal="right" vertical="center"/>
    </xf>
    <xf numFmtId="38" fontId="24" fillId="2" borderId="23" xfId="1" applyFont="1" applyFill="1" applyBorder="1" applyAlignment="1">
      <alignment horizontal="right" vertical="center"/>
    </xf>
    <xf numFmtId="38" fontId="24" fillId="2" borderId="24" xfId="1" applyFont="1" applyFill="1" applyBorder="1" applyAlignment="1">
      <alignment horizontal="right" vertical="center"/>
    </xf>
    <xf numFmtId="38" fontId="25" fillId="3" borderId="24" xfId="1" applyFont="1" applyFill="1" applyBorder="1" applyAlignment="1">
      <alignment horizontal="right" vertical="center"/>
    </xf>
    <xf numFmtId="38" fontId="21" fillId="2" borderId="25" xfId="1" applyFont="1" applyFill="1" applyBorder="1" applyAlignment="1">
      <alignment horizontal="right" vertical="center"/>
    </xf>
    <xf numFmtId="0" fontId="26" fillId="0" borderId="22" xfId="0" applyFont="1" applyBorder="1" applyAlignment="1">
      <alignment horizontal="center" vertical="center"/>
    </xf>
    <xf numFmtId="38" fontId="21" fillId="2" borderId="23" xfId="1" applyFont="1" applyFill="1" applyBorder="1" applyAlignment="1">
      <alignment vertical="center"/>
    </xf>
    <xf numFmtId="38" fontId="21" fillId="0" borderId="25" xfId="1" applyFont="1" applyBorder="1" applyAlignment="1">
      <alignment horizontal="right" vertical="center"/>
    </xf>
    <xf numFmtId="38" fontId="21" fillId="2" borderId="21" xfId="1" applyFont="1" applyFill="1" applyBorder="1" applyAlignment="1">
      <alignment vertical="center"/>
    </xf>
    <xf numFmtId="38" fontId="17" fillId="2" borderId="12" xfId="1" applyFont="1" applyFill="1" applyBorder="1" applyAlignment="1">
      <alignment horizontal="right" vertical="center"/>
    </xf>
    <xf numFmtId="0" fontId="18" fillId="0" borderId="13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38" fontId="24" fillId="2" borderId="18" xfId="1" applyFont="1" applyFill="1" applyBorder="1" applyAlignment="1">
      <alignment horizontal="right" vertical="center"/>
    </xf>
    <xf numFmtId="38" fontId="24" fillId="2" borderId="15" xfId="1" applyFont="1" applyFill="1" applyBorder="1" applyAlignment="1">
      <alignment horizontal="right" vertical="center"/>
    </xf>
    <xf numFmtId="38" fontId="24" fillId="2" borderId="16" xfId="1" applyFont="1" applyFill="1" applyBorder="1" applyAlignment="1">
      <alignment horizontal="right" vertical="center"/>
    </xf>
    <xf numFmtId="38" fontId="25" fillId="3" borderId="16" xfId="1" applyFont="1" applyFill="1" applyBorder="1" applyAlignment="1">
      <alignment horizontal="right" vertical="center"/>
    </xf>
    <xf numFmtId="0" fontId="26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center" vertical="center"/>
    </xf>
    <xf numFmtId="0" fontId="27" fillId="0" borderId="15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38" fontId="17" fillId="2" borderId="26" xfId="1" applyFont="1" applyFill="1" applyBorder="1" applyAlignment="1">
      <alignment horizontal="right" vertical="center"/>
    </xf>
    <xf numFmtId="0" fontId="18" fillId="0" borderId="20" xfId="0" applyFont="1" applyBorder="1" applyAlignment="1">
      <alignment vertical="top" wrapText="1"/>
    </xf>
    <xf numFmtId="0" fontId="18" fillId="0" borderId="21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18" fillId="0" borderId="14" xfId="0" applyFont="1" applyBorder="1" applyAlignment="1">
      <alignment vertical="top" wrapText="1"/>
    </xf>
    <xf numFmtId="38" fontId="17" fillId="2" borderId="19" xfId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18" fillId="0" borderId="6" xfId="0" applyFont="1" applyBorder="1" applyAlignment="1">
      <alignment vertical="top" wrapText="1"/>
    </xf>
    <xf numFmtId="0" fontId="18" fillId="0" borderId="7" xfId="0" applyFont="1" applyBorder="1" applyAlignment="1">
      <alignment vertical="top" wrapText="1"/>
    </xf>
    <xf numFmtId="38" fontId="24" fillId="2" borderId="27" xfId="1" applyFont="1" applyFill="1" applyBorder="1" applyAlignment="1">
      <alignment horizontal="right" vertical="center"/>
    </xf>
    <xf numFmtId="38" fontId="24" fillId="2" borderId="28" xfId="1" applyFont="1" applyFill="1" applyBorder="1" applyAlignment="1">
      <alignment horizontal="right" vertical="center"/>
    </xf>
    <xf numFmtId="0" fontId="26" fillId="0" borderId="29" xfId="0" applyFont="1" applyBorder="1" applyAlignment="1">
      <alignment horizontal="left" vertical="center"/>
    </xf>
    <xf numFmtId="0" fontId="26" fillId="0" borderId="30" xfId="0" applyFont="1" applyBorder="1" applyAlignment="1">
      <alignment horizontal="center" vertical="center"/>
    </xf>
    <xf numFmtId="0" fontId="26" fillId="0" borderId="27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vertical="top"/>
    </xf>
    <xf numFmtId="0" fontId="29" fillId="0" borderId="0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38" fontId="24" fillId="0" borderId="22" xfId="1" applyFont="1" applyBorder="1" applyAlignment="1">
      <alignment horizontal="right" vertical="center"/>
    </xf>
    <xf numFmtId="38" fontId="24" fillId="0" borderId="23" xfId="1" applyFont="1" applyBorder="1" applyAlignment="1">
      <alignment horizontal="right" vertical="center"/>
    </xf>
    <xf numFmtId="38" fontId="24" fillId="0" borderId="24" xfId="1" applyFont="1" applyBorder="1" applyAlignment="1">
      <alignment horizontal="right" vertical="center"/>
    </xf>
    <xf numFmtId="38" fontId="21" fillId="0" borderId="23" xfId="1" applyFont="1" applyBorder="1" applyAlignment="1">
      <alignment vertical="center"/>
    </xf>
    <xf numFmtId="38" fontId="21" fillId="0" borderId="21" xfId="1" applyFont="1" applyBorder="1" applyAlignment="1">
      <alignment vertical="center"/>
    </xf>
    <xf numFmtId="38" fontId="17" fillId="0" borderId="12" xfId="1" applyFont="1" applyBorder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38" fontId="24" fillId="0" borderId="18" xfId="1" applyFont="1" applyBorder="1" applyAlignment="1">
      <alignment horizontal="right" vertical="center"/>
    </xf>
    <xf numFmtId="38" fontId="24" fillId="0" borderId="15" xfId="1" applyFont="1" applyBorder="1" applyAlignment="1">
      <alignment horizontal="right" vertical="center"/>
    </xf>
    <xf numFmtId="38" fontId="24" fillId="0" borderId="16" xfId="1" applyFont="1" applyBorder="1" applyAlignment="1">
      <alignment horizontal="right" vertical="center"/>
    </xf>
    <xf numFmtId="38" fontId="17" fillId="0" borderId="26" xfId="1" applyFont="1" applyBorder="1" applyAlignment="1">
      <alignment horizontal="right" vertical="center"/>
    </xf>
    <xf numFmtId="38" fontId="17" fillId="0" borderId="19" xfId="1" applyFont="1" applyBorder="1" applyAlignment="1">
      <alignment horizontal="right" vertical="center"/>
    </xf>
    <xf numFmtId="38" fontId="24" fillId="0" borderId="27" xfId="1" applyFont="1" applyBorder="1" applyAlignment="1">
      <alignment horizontal="right" vertical="center"/>
    </xf>
    <xf numFmtId="38" fontId="24" fillId="0" borderId="28" xfId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495300</xdr:colOff>
          <xdr:row>3</xdr:row>
          <xdr:rowOff>105410</xdr:rowOff>
        </xdr:from>
        <xdr:to xmlns:xdr="http://schemas.openxmlformats.org/drawingml/2006/spreadsheetDrawing">
          <xdr:col>7</xdr:col>
          <xdr:colOff>638175</xdr:colOff>
          <xdr:row>20</xdr:row>
          <xdr:rowOff>76835</xdr:rowOff>
        </xdr:to>
        <xdr:pic macro="">
          <xdr:nvPicPr>
            <xdr:cNvPr id="2" name="図 1"/>
            <xdr:cNvPicPr>
              <a:picLocks noChangeAspect="1"/>
              <a:extLst>
                <a:ext uri="{84589F7E-364E-4C9E-8A38-B11213B215E9}">
                  <a14:cameraTool cellRange="'（様式１－１）見積書'!$A$1:$AG$14" spid="_x0000_s313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181100" y="1067435"/>
              <a:ext cx="4257675" cy="2886075"/>
            </a:xfrm>
            <a:prstGeom prst="rect">
              <a:avLst/>
            </a:prstGeom>
            <a:solidFill>
              <a:srgbClr val="FFFFFF"/>
            </a:solidFill>
            <a:ln>
              <a:solidFill>
                <a:sysClr val="windowText" lastClr="000000"/>
              </a:solidFill>
            </a:ln>
          </xdr:spPr>
        </xdr:pic>
        <xdr:clientData/>
      </xdr:twoCellAnchor>
    </mc:Choice>
    <mc:Fallback/>
  </mc:AlternateContent>
  <xdr:twoCellAnchor>
    <xdr:from xmlns:xdr="http://schemas.openxmlformats.org/drawingml/2006/spreadsheetDrawing">
      <xdr:col>5</xdr:col>
      <xdr:colOff>325755</xdr:colOff>
      <xdr:row>2</xdr:row>
      <xdr:rowOff>293370</xdr:rowOff>
    </xdr:from>
    <xdr:to xmlns:xdr="http://schemas.openxmlformats.org/drawingml/2006/spreadsheetDrawing">
      <xdr:col>5</xdr:col>
      <xdr:colOff>325755</xdr:colOff>
      <xdr:row>12</xdr:row>
      <xdr:rowOff>67310</xdr:rowOff>
    </xdr:to>
    <xdr:sp macro="" textlink="">
      <xdr:nvSpPr>
        <xdr:cNvPr id="4" name="直線 5"/>
        <xdr:cNvSpPr/>
      </xdr:nvSpPr>
      <xdr:spPr>
        <a:xfrm flipH="1">
          <a:off x="3754755" y="941070"/>
          <a:ext cx="0" cy="1631315"/>
        </a:xfrm>
        <a:prstGeom prst="line">
          <a:avLst/>
        </a:prstGeom>
        <a:noFill/>
        <a:ln w="57150" cmpd="sng">
          <a:solidFill>
            <a:schemeClr val="accent2">
              <a:alpha val="43000"/>
            </a:schemeClr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532130</xdr:colOff>
          <xdr:row>23</xdr:row>
          <xdr:rowOff>0</xdr:rowOff>
        </xdr:from>
        <xdr:to xmlns:xdr="http://schemas.openxmlformats.org/drawingml/2006/spreadsheetDrawing">
          <xdr:col>8</xdr:col>
          <xdr:colOff>18415</xdr:colOff>
          <xdr:row>34</xdr:row>
          <xdr:rowOff>123825</xdr:rowOff>
        </xdr:to>
        <xdr:pic macro="">
          <xdr:nvPicPr>
            <xdr:cNvPr id="5" name="図 6"/>
            <xdr:cNvPicPr>
              <a:picLocks noChangeAspect="1"/>
              <a:extLst>
                <a:ext uri="{84589F7E-364E-4C9E-8A38-B11213B215E9}">
                  <a14:cameraTool cellRange="単価表!$S$1:$AB$7" spid="_x0000_s3138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17930" y="4562475"/>
              <a:ext cx="4286885" cy="2009775"/>
            </a:xfrm>
            <a:prstGeom prst="rect">
              <a:avLst/>
            </a:prstGeom>
            <a:solidFill>
              <a:srgbClr val="FFFFFF"/>
            </a:solidFill>
            <a:ln>
              <a:solidFill>
                <a:sysClr val="windowText" lastClr="000000"/>
              </a:solidFill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522605</xdr:colOff>
          <xdr:row>36</xdr:row>
          <xdr:rowOff>55880</xdr:rowOff>
        </xdr:from>
        <xdr:to xmlns:xdr="http://schemas.openxmlformats.org/drawingml/2006/spreadsheetDrawing">
          <xdr:col>8</xdr:col>
          <xdr:colOff>8890</xdr:colOff>
          <xdr:row>48</xdr:row>
          <xdr:rowOff>8890</xdr:rowOff>
        </xdr:to>
        <xdr:pic macro="">
          <xdr:nvPicPr>
            <xdr:cNvPr id="6" name="図 7"/>
            <xdr:cNvPicPr>
              <a:picLocks noChangeAspect="1"/>
              <a:extLst>
                <a:ext uri="{84589F7E-364E-4C9E-8A38-B11213B215E9}">
                  <a14:cameraTool cellRange="単価表!$A$1:$J$7" spid="_x0000_s3139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208405" y="6847205"/>
              <a:ext cx="4286885" cy="2010410"/>
            </a:xfrm>
            <a:prstGeom prst="rect">
              <a:avLst/>
            </a:prstGeom>
            <a:solidFill>
              <a:srgbClr val="FFFFFF"/>
            </a:solidFill>
            <a:ln>
              <a:solidFill>
                <a:sysClr val="windowText" lastClr="000000"/>
              </a:solidFill>
            </a:ln>
          </xdr:spPr>
        </xdr:pic>
        <xdr:clientData/>
      </xdr:twoCellAnchor>
    </mc:Choice>
    <mc:Fallback/>
  </mc:AlternateContent>
  <xdr:twoCellAnchor>
    <xdr:from xmlns:xdr="http://schemas.openxmlformats.org/drawingml/2006/spreadsheetDrawing">
      <xdr:col>4</xdr:col>
      <xdr:colOff>124460</xdr:colOff>
      <xdr:row>31</xdr:row>
      <xdr:rowOff>13335</xdr:rowOff>
    </xdr:from>
    <xdr:to xmlns:xdr="http://schemas.openxmlformats.org/drawingml/2006/spreadsheetDrawing">
      <xdr:col>4</xdr:col>
      <xdr:colOff>144145</xdr:colOff>
      <xdr:row>42</xdr:row>
      <xdr:rowOff>156210</xdr:rowOff>
    </xdr:to>
    <xdr:sp macro="" textlink="">
      <xdr:nvSpPr>
        <xdr:cNvPr id="7" name="直線 8"/>
        <xdr:cNvSpPr/>
      </xdr:nvSpPr>
      <xdr:spPr>
        <a:xfrm>
          <a:off x="2867660" y="5947410"/>
          <a:ext cx="19685" cy="2028825"/>
        </a:xfrm>
        <a:prstGeom prst="line">
          <a:avLst/>
        </a:prstGeom>
        <a:noFill/>
        <a:ln w="57150" cmpd="sng">
          <a:solidFill>
            <a:schemeClr val="accent2">
              <a:alpha val="43000"/>
            </a:schemeClr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3</xdr:col>
      <xdr:colOff>344805</xdr:colOff>
      <xdr:row>29</xdr:row>
      <xdr:rowOff>114300</xdr:rowOff>
    </xdr:from>
    <xdr:to xmlns:xdr="http://schemas.openxmlformats.org/drawingml/2006/spreadsheetDrawing">
      <xdr:col>4</xdr:col>
      <xdr:colOff>287655</xdr:colOff>
      <xdr:row>31</xdr:row>
      <xdr:rowOff>38100</xdr:rowOff>
    </xdr:to>
    <xdr:sp macro="" textlink="">
      <xdr:nvSpPr>
        <xdr:cNvPr id="8" name="楕円 9"/>
        <xdr:cNvSpPr/>
      </xdr:nvSpPr>
      <xdr:spPr>
        <a:xfrm>
          <a:off x="2402205" y="5705475"/>
          <a:ext cx="628650" cy="266700"/>
        </a:xfrm>
        <a:prstGeom prst="ellipse">
          <a:avLst/>
        </a:prstGeom>
        <a:solidFill>
          <a:schemeClr val="accent1">
            <a:alpha val="0"/>
          </a:schemeClr>
        </a:solidFill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twoCellAnchor>
  <xdr:twoCellAnchor>
    <xdr:from xmlns:xdr="http://schemas.openxmlformats.org/drawingml/2006/spreadsheetDrawing">
      <xdr:col>3</xdr:col>
      <xdr:colOff>348615</xdr:colOff>
      <xdr:row>43</xdr:row>
      <xdr:rowOff>1270</xdr:rowOff>
    </xdr:from>
    <xdr:to xmlns:xdr="http://schemas.openxmlformats.org/drawingml/2006/spreadsheetDrawing">
      <xdr:col>4</xdr:col>
      <xdr:colOff>291465</xdr:colOff>
      <xdr:row>44</xdr:row>
      <xdr:rowOff>96520</xdr:rowOff>
    </xdr:to>
    <xdr:sp macro="" textlink="">
      <xdr:nvSpPr>
        <xdr:cNvPr id="9" name="楕円 10"/>
        <xdr:cNvSpPr/>
      </xdr:nvSpPr>
      <xdr:spPr>
        <a:xfrm>
          <a:off x="2406015" y="7992745"/>
          <a:ext cx="628650" cy="266700"/>
        </a:xfrm>
        <a:prstGeom prst="ellipse">
          <a:avLst/>
        </a:prstGeom>
        <a:solidFill>
          <a:schemeClr val="accent1">
            <a:alpha val="0"/>
          </a:schemeClr>
        </a:solidFill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25400</xdr:colOff>
      <xdr:row>1</xdr:row>
      <xdr:rowOff>7620</xdr:rowOff>
    </xdr:from>
    <xdr:to xmlns:xdr="http://schemas.openxmlformats.org/drawingml/2006/spreadsheetDrawing">
      <xdr:col>2</xdr:col>
      <xdr:colOff>16510</xdr:colOff>
      <xdr:row>3</xdr:row>
      <xdr:rowOff>16510</xdr:rowOff>
    </xdr:to>
    <xdr:sp macro="" textlink="">
      <xdr:nvSpPr>
        <xdr:cNvPr id="2" name="直線 1"/>
        <xdr:cNvSpPr/>
      </xdr:nvSpPr>
      <xdr:spPr>
        <a:xfrm>
          <a:off x="25400" y="293370"/>
          <a:ext cx="1048385" cy="770890"/>
        </a:xfrm>
        <a:prstGeom prst="line">
          <a:avLst/>
        </a:prstGeom>
        <a:noFill/>
        <a:ln w="1905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18</xdr:col>
      <xdr:colOff>31750</xdr:colOff>
      <xdr:row>1</xdr:row>
      <xdr:rowOff>7620</xdr:rowOff>
    </xdr:from>
    <xdr:to xmlns:xdr="http://schemas.openxmlformats.org/drawingml/2006/spreadsheetDrawing">
      <xdr:col>20</xdr:col>
      <xdr:colOff>16510</xdr:colOff>
      <xdr:row>3</xdr:row>
      <xdr:rowOff>16510</xdr:rowOff>
    </xdr:to>
    <xdr:sp macro="" textlink="">
      <xdr:nvSpPr>
        <xdr:cNvPr id="3" name="直線 2"/>
        <xdr:cNvSpPr/>
      </xdr:nvSpPr>
      <xdr:spPr>
        <a:xfrm>
          <a:off x="8937625" y="293370"/>
          <a:ext cx="1042035" cy="770890"/>
        </a:xfrm>
        <a:prstGeom prst="line">
          <a:avLst/>
        </a:prstGeom>
        <a:noFill/>
        <a:ln w="1905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1</xdr:row>
      <xdr:rowOff>7620</xdr:rowOff>
    </xdr:from>
    <xdr:to xmlns:xdr="http://schemas.openxmlformats.org/drawingml/2006/spreadsheetDrawing">
      <xdr:col>0</xdr:col>
      <xdr:colOff>0</xdr:colOff>
      <xdr:row>3</xdr:row>
      <xdr:rowOff>16510</xdr:rowOff>
    </xdr:to>
    <xdr:sp macro="" textlink="">
      <xdr:nvSpPr>
        <xdr:cNvPr id="2" name="直線 1"/>
        <xdr:cNvSpPr/>
      </xdr:nvSpPr>
      <xdr:spPr>
        <a:xfrm>
          <a:off x="0" y="293370"/>
          <a:ext cx="0" cy="770890"/>
        </a:xfrm>
        <a:prstGeom prst="line">
          <a:avLst/>
        </a:prstGeom>
        <a:noFill/>
        <a:ln w="1905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0</xdr:col>
      <xdr:colOff>31750</xdr:colOff>
      <xdr:row>1</xdr:row>
      <xdr:rowOff>7620</xdr:rowOff>
    </xdr:from>
    <xdr:to xmlns:xdr="http://schemas.openxmlformats.org/drawingml/2006/spreadsheetDrawing">
      <xdr:col>2</xdr:col>
      <xdr:colOff>16510</xdr:colOff>
      <xdr:row>3</xdr:row>
      <xdr:rowOff>16510</xdr:rowOff>
    </xdr:to>
    <xdr:sp macro="" textlink="">
      <xdr:nvSpPr>
        <xdr:cNvPr id="3" name="直線 2"/>
        <xdr:cNvSpPr/>
      </xdr:nvSpPr>
      <xdr:spPr>
        <a:xfrm>
          <a:off x="31750" y="293370"/>
          <a:ext cx="1042035" cy="770890"/>
        </a:xfrm>
        <a:prstGeom prst="line">
          <a:avLst/>
        </a:prstGeom>
        <a:noFill/>
        <a:ln w="19050" cmpd="sng">
          <a:solidFill>
            <a:sysClr val="windowText" lastClr="00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M52"/>
  <sheetViews>
    <sheetView view="pageBreakPreview" zoomScale="135" zoomScaleSheetLayoutView="135" workbookViewId="0">
      <selection activeCell="A4" sqref="A4"/>
    </sheetView>
  </sheetViews>
  <sheetFormatPr defaultRowHeight="13.5"/>
  <sheetData>
    <row r="1" spans="1:13" ht="26.25" customHeight="1">
      <c r="A1" s="1" t="s">
        <v>66</v>
      </c>
      <c r="B1" s="1"/>
      <c r="C1" s="1"/>
      <c r="D1" s="1"/>
      <c r="E1" s="1"/>
      <c r="F1" s="1"/>
      <c r="G1" s="1"/>
      <c r="H1" s="1"/>
      <c r="I1" s="1"/>
    </row>
    <row r="2" spans="1:13" ht="24.75" customHeight="1">
      <c r="A2" s="2" t="s">
        <v>67</v>
      </c>
      <c r="B2" s="2"/>
      <c r="C2" s="2"/>
      <c r="D2" s="2"/>
      <c r="E2" s="2"/>
      <c r="F2" s="2"/>
      <c r="G2" s="2"/>
      <c r="H2" s="2"/>
    </row>
    <row r="3" spans="1:13" ht="24.75" customHeight="1">
      <c r="A3" s="3" t="s">
        <v>75</v>
      </c>
      <c r="B3" s="4"/>
      <c r="C3" s="4"/>
      <c r="D3" s="4"/>
      <c r="E3" s="4"/>
      <c r="F3" s="4"/>
      <c r="G3" s="4"/>
      <c r="H3" s="4"/>
    </row>
    <row r="10" spans="1:13">
      <c r="M10" s="9"/>
    </row>
    <row r="22" spans="1:10" ht="27" customHeight="1">
      <c r="A22" s="2" t="s">
        <v>68</v>
      </c>
      <c r="B22" s="2"/>
      <c r="C22" s="2"/>
      <c r="D22" s="2"/>
      <c r="E22" s="2"/>
      <c r="F22" s="2"/>
      <c r="G22" s="2"/>
      <c r="H22" s="2"/>
      <c r="I22" s="7"/>
      <c r="J22" s="8"/>
    </row>
    <row r="37" spans="3:8">
      <c r="C37" s="4"/>
      <c r="D37" s="4"/>
      <c r="E37" s="4"/>
      <c r="F37" s="4"/>
      <c r="G37" s="4"/>
      <c r="H37" s="4"/>
    </row>
    <row r="50" spans="3:8" ht="18.75" customHeight="1">
      <c r="C50" s="5" t="s">
        <v>0</v>
      </c>
      <c r="D50" s="5"/>
      <c r="E50" s="5"/>
      <c r="F50" s="5"/>
      <c r="G50" s="5"/>
      <c r="H50" s="5"/>
    </row>
    <row r="51" spans="3:8" ht="18.75" customHeight="1">
      <c r="C51" s="6" t="s">
        <v>69</v>
      </c>
      <c r="D51" s="6"/>
      <c r="E51" s="6"/>
      <c r="F51" s="6"/>
      <c r="G51" s="6"/>
      <c r="H51" s="6"/>
    </row>
    <row r="52" spans="3:8" ht="18.75" customHeight="1">
      <c r="C52" s="6" t="s">
        <v>70</v>
      </c>
      <c r="D52" s="6"/>
      <c r="E52" s="6"/>
      <c r="F52" s="6"/>
      <c r="G52" s="6"/>
      <c r="H52" s="6"/>
    </row>
  </sheetData>
  <sheetProtection password="DE92" sheet="1" objects="1" scenarios="1"/>
  <mergeCells count="7">
    <mergeCell ref="A1:I1"/>
    <mergeCell ref="A2:H2"/>
    <mergeCell ref="A3:H3"/>
    <mergeCell ref="A22:H22"/>
    <mergeCell ref="C37:H37"/>
    <mergeCell ref="C51:H51"/>
    <mergeCell ref="C52:H52"/>
  </mergeCells>
  <phoneticPr fontId="1" type="Hiragana"/>
  <pageMargins left="0.78740157480314943" right="0.78740157480314943" top="0.98425196850393681" bottom="0.98425196850393681" header="0.51181102362204722" footer="0.51181102362204722"/>
  <pageSetup paperSize="9" fitToWidth="1" fitToHeight="1" orientation="portrait" usePrinterDefaults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H33"/>
  <sheetViews>
    <sheetView tabSelected="1" view="pageBreakPreview" topLeftCell="A19" zoomScale="135" zoomScaleSheetLayoutView="135" workbookViewId="0">
      <selection activeCell="E23" sqref="E23"/>
    </sheetView>
  </sheetViews>
  <sheetFormatPr defaultRowHeight="13.5"/>
  <cols>
    <col min="1" max="4" width="2.5" customWidth="1"/>
    <col min="5" max="5" width="3.75" customWidth="1"/>
    <col min="6" max="7" width="2.5" customWidth="1"/>
    <col min="8" max="8" width="3.125" customWidth="1"/>
    <col min="9" max="10" width="2.5" customWidth="1"/>
    <col min="11" max="11" width="3.625" customWidth="1"/>
    <col min="12" max="32" width="2.5" customWidth="1"/>
    <col min="33" max="33" width="3" customWidth="1"/>
    <col min="34" max="16384" width="2.5" customWidth="1"/>
  </cols>
  <sheetData>
    <row r="1" spans="1:34" ht="45" customHeight="1">
      <c r="B1" t="s">
        <v>76</v>
      </c>
    </row>
    <row r="2" spans="1:34" ht="24.75">
      <c r="A2" s="10"/>
      <c r="B2" s="12" t="s">
        <v>64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0"/>
      <c r="AH2" s="10"/>
    </row>
    <row r="3" spans="1:34" ht="19.5" customHeight="1">
      <c r="A3" s="10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0"/>
      <c r="AH3" s="10"/>
    </row>
    <row r="4" spans="1:34" ht="37.5" customHeight="1"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34" ht="33" customHeight="1">
      <c r="A5" s="11" t="s">
        <v>71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1" t="s">
        <v>63</v>
      </c>
      <c r="O5" s="11"/>
      <c r="P5" s="25"/>
      <c r="Q5" s="25"/>
      <c r="R5" s="25"/>
      <c r="S5" s="25"/>
    </row>
    <row r="6" spans="1:34" ht="18.75"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8" spans="1:34" ht="24" customHeight="1">
      <c r="L8" s="27" t="s">
        <v>35</v>
      </c>
      <c r="M8" s="27"/>
      <c r="N8" s="27"/>
      <c r="O8" s="27"/>
      <c r="Q8" s="28">
        <v>1.e-002</v>
      </c>
      <c r="R8" s="30"/>
      <c r="S8" s="30"/>
      <c r="T8" s="30"/>
      <c r="U8" s="32"/>
      <c r="V8" s="34"/>
      <c r="W8" s="35" t="s">
        <v>72</v>
      </c>
      <c r="X8" s="35"/>
      <c r="Y8" s="35"/>
      <c r="Z8" s="35"/>
      <c r="AA8" s="35"/>
      <c r="AB8" s="35"/>
      <c r="AC8" s="35"/>
      <c r="AD8" s="35"/>
      <c r="AE8" s="35"/>
      <c r="AF8" s="35"/>
      <c r="AG8" s="35"/>
    </row>
    <row r="9" spans="1:34" ht="24" customHeight="1">
      <c r="L9" s="27"/>
      <c r="M9" s="27"/>
      <c r="N9" s="27"/>
      <c r="O9" s="27"/>
      <c r="Q9" s="29"/>
      <c r="R9" s="31"/>
      <c r="S9" s="31"/>
      <c r="T9" s="31"/>
      <c r="U9" s="33"/>
      <c r="V9" s="34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</row>
    <row r="10" spans="1:34" ht="12.75" customHeight="1"/>
    <row r="11" spans="1:34" ht="17.25" customHeight="1">
      <c r="B11" s="14" t="s">
        <v>73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4" ht="17.25" customHeight="1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4" ht="17.25" customHeight="1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4" ht="58.5" customHeight="1"/>
    <row r="15" spans="1:34" ht="21" customHeight="1">
      <c r="C15" s="15" t="s">
        <v>54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4" ht="21" customHeight="1"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3:33" ht="27.75" customHeight="1"/>
    <row r="18" spans="3:33" ht="8.25" customHeight="1">
      <c r="C18" s="17" t="s">
        <v>59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3:33" ht="8.25" customHeight="1"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3:33" ht="8.25" customHeight="1"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3:33" ht="8.25" customHeight="1"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3:33" ht="26.25" customHeight="1"/>
    <row r="23" spans="3:33" ht="25.5" customHeight="1">
      <c r="C23" s="18"/>
      <c r="D23" s="21"/>
      <c r="E23" s="22" t="s">
        <v>78</v>
      </c>
      <c r="F23" s="23"/>
      <c r="G23" s="23"/>
      <c r="H23" s="24" t="s">
        <v>60</v>
      </c>
      <c r="I23" s="23"/>
      <c r="J23" s="23"/>
      <c r="K23" s="24" t="s">
        <v>33</v>
      </c>
      <c r="L23" s="18"/>
    </row>
    <row r="24" spans="3:33" ht="20.25" customHeight="1"/>
    <row r="26" spans="3:33" ht="22.5" customHeight="1"/>
    <row r="27" spans="3:33" ht="55.5" customHeight="1">
      <c r="C27" s="19" t="s">
        <v>21</v>
      </c>
      <c r="D27" s="19"/>
      <c r="E27" s="19"/>
      <c r="F27" s="19"/>
      <c r="G27" s="19"/>
      <c r="H27" s="19"/>
      <c r="I27" s="19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3:33" ht="33.75" customHeight="1">
      <c r="C28" s="19" t="s">
        <v>27</v>
      </c>
      <c r="D28" s="19"/>
      <c r="E28" s="19"/>
      <c r="F28" s="19"/>
      <c r="G28" s="19"/>
      <c r="H28" s="19"/>
      <c r="I28" s="19"/>
      <c r="J28" s="26" t="s">
        <v>53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3:33" ht="36.75" customHeight="1">
      <c r="C29" s="19" t="s">
        <v>25</v>
      </c>
      <c r="D29" s="19"/>
      <c r="E29" s="19"/>
      <c r="F29" s="19"/>
      <c r="G29" s="19"/>
      <c r="H29" s="19"/>
      <c r="I29" s="19"/>
      <c r="J29" s="26" t="s">
        <v>52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 t="s">
        <v>74</v>
      </c>
      <c r="AE29" s="26"/>
    </row>
    <row r="30" spans="3:33" ht="36.75" customHeight="1">
      <c r="C30" s="19" t="s">
        <v>12</v>
      </c>
      <c r="D30" s="19"/>
      <c r="E30" s="19"/>
      <c r="F30" s="19"/>
      <c r="G30" s="19"/>
      <c r="H30" s="19"/>
      <c r="I30" s="19"/>
      <c r="J30" s="26" t="s">
        <v>52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 t="s">
        <v>74</v>
      </c>
      <c r="AE30" s="26"/>
    </row>
    <row r="33" spans="3:10">
      <c r="C33" s="4"/>
      <c r="D33" s="4"/>
      <c r="E33" s="4"/>
      <c r="F33" s="4"/>
      <c r="G33" s="4"/>
      <c r="H33" s="4"/>
      <c r="I33" s="4"/>
      <c r="J33" s="4"/>
    </row>
  </sheetData>
  <sheetProtection password="DE92" sheet="1" objects="1" scenarios="1"/>
  <protectedRanges>
    <protectedRange sqref="Q8 F23 I23 J27 J28 J29 J30" name="範囲1"/>
  </protectedRanges>
  <mergeCells count="20">
    <mergeCell ref="A5:M5"/>
    <mergeCell ref="N5:O5"/>
    <mergeCell ref="F23:G23"/>
    <mergeCell ref="I23:J23"/>
    <mergeCell ref="C27:I27"/>
    <mergeCell ref="J27:AE27"/>
    <mergeCell ref="C28:I28"/>
    <mergeCell ref="J28:AE28"/>
    <mergeCell ref="C29:I29"/>
    <mergeCell ref="J29:AC29"/>
    <mergeCell ref="C30:I30"/>
    <mergeCell ref="J30:AC30"/>
    <mergeCell ref="C33:J33"/>
    <mergeCell ref="B2:AF3"/>
    <mergeCell ref="L8:O9"/>
    <mergeCell ref="Q8:U9"/>
    <mergeCell ref="W8:AG9"/>
    <mergeCell ref="B11:AG13"/>
    <mergeCell ref="C15:AG16"/>
    <mergeCell ref="C18:AG21"/>
  </mergeCells>
  <phoneticPr fontId="1" type="Hiragana"/>
  <pageMargins left="0.78740157480314943" right="0.78740157480314943" top="0.98425196850393681" bottom="0.98425196850393681" header="0.51181102362204722" footer="0.51181102362204722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AH50"/>
  <sheetViews>
    <sheetView workbookViewId="0">
      <selection activeCell="C14" sqref="C14:D14"/>
    </sheetView>
  </sheetViews>
  <sheetFormatPr defaultRowHeight="14.25"/>
  <cols>
    <col min="1" max="1" width="7.125" style="36" customWidth="1"/>
    <col min="2" max="2" width="6.75" style="36" customWidth="1"/>
    <col min="3" max="3" width="7.375" style="36" customWidth="1"/>
    <col min="4" max="4" width="4.625" style="36" customWidth="1"/>
    <col min="5" max="5" width="7.375" style="36" customWidth="1"/>
    <col min="6" max="6" width="4.875" style="36" customWidth="1"/>
    <col min="7" max="7" width="7.375" style="36" customWidth="1"/>
    <col min="8" max="8" width="5" style="36" customWidth="1"/>
    <col min="9" max="9" width="7.375" style="36" customWidth="1"/>
    <col min="10" max="10" width="4.625" style="36" customWidth="1"/>
    <col min="11" max="11" width="7.375" style="36" customWidth="1"/>
    <col min="12" max="12" width="4.625" style="36" customWidth="1"/>
    <col min="13" max="13" width="7.375" style="36" customWidth="1"/>
    <col min="14" max="14" width="4.625" style="36" customWidth="1"/>
    <col min="15" max="15" width="7.375" style="36" customWidth="1"/>
    <col min="16" max="16" width="5" style="36" customWidth="1"/>
    <col min="17" max="17" width="9" style="36" customWidth="1"/>
    <col min="18" max="18" width="9" style="36" hidden="1" customWidth="1"/>
    <col min="19" max="19" width="7.125" style="36" hidden="1" customWidth="1"/>
    <col min="20" max="20" width="6.75" style="36" hidden="1" customWidth="1"/>
    <col min="21" max="21" width="7.375" style="36" hidden="1" customWidth="1"/>
    <col min="22" max="22" width="4.625" style="36" hidden="1" customWidth="1"/>
    <col min="23" max="23" width="7.375" style="36" hidden="1" customWidth="1"/>
    <col min="24" max="24" width="4.875" style="36" hidden="1" customWidth="1"/>
    <col min="25" max="25" width="7.375" style="36" hidden="1" customWidth="1"/>
    <col min="26" max="26" width="5" style="36" hidden="1" customWidth="1"/>
    <col min="27" max="27" width="7.375" style="36" hidden="1" customWidth="1"/>
    <col min="28" max="28" width="4.625" style="36" hidden="1" customWidth="1"/>
    <col min="29" max="29" width="7.375" style="36" hidden="1" customWidth="1"/>
    <col min="30" max="30" width="4.625" style="36" hidden="1" customWidth="1"/>
    <col min="31" max="31" width="7.375" style="36" hidden="1" customWidth="1"/>
    <col min="32" max="32" width="4.625" style="36" hidden="1" customWidth="1"/>
    <col min="33" max="33" width="7.375" style="36" hidden="1" customWidth="1"/>
    <col min="34" max="34" width="4.75" style="36" hidden="1" customWidth="1"/>
    <col min="35" max="35" width="9" style="36" hidden="1" customWidth="1"/>
    <col min="36" max="16384" width="9" style="36" customWidth="1"/>
  </cols>
  <sheetData>
    <row r="1" spans="1:34" ht="22.5" customHeight="1">
      <c r="A1" s="38" t="s">
        <v>4</v>
      </c>
      <c r="B1" s="3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89" t="s">
        <v>24</v>
      </c>
      <c r="P1" s="89"/>
      <c r="S1" s="100" t="s">
        <v>65</v>
      </c>
      <c r="T1" s="38"/>
      <c r="U1" s="101" t="s">
        <v>36</v>
      </c>
      <c r="V1" s="108"/>
      <c r="W1" s="108"/>
      <c r="X1" s="108"/>
      <c r="Y1" s="108"/>
      <c r="Z1" s="108"/>
      <c r="AA1" s="108"/>
      <c r="AB1" s="59"/>
      <c r="AC1" s="59"/>
      <c r="AD1" s="59"/>
      <c r="AE1" s="59"/>
      <c r="AF1" s="59"/>
      <c r="AG1" s="89" t="s">
        <v>24</v>
      </c>
      <c r="AH1" s="89"/>
    </row>
    <row r="2" spans="1:34" s="37" customFormat="1" ht="30" customHeight="1">
      <c r="A2" s="39" t="s">
        <v>22</v>
      </c>
      <c r="B2" s="49"/>
      <c r="C2" s="60" t="s">
        <v>11</v>
      </c>
      <c r="D2" s="72"/>
      <c r="E2" s="84" t="s">
        <v>8</v>
      </c>
      <c r="F2" s="86"/>
      <c r="G2" s="84" t="s">
        <v>13</v>
      </c>
      <c r="H2" s="86"/>
      <c r="I2" s="84" t="s">
        <v>3</v>
      </c>
      <c r="J2" s="86"/>
      <c r="K2" s="84" t="s">
        <v>20</v>
      </c>
      <c r="L2" s="86"/>
      <c r="M2" s="84" t="s">
        <v>61</v>
      </c>
      <c r="N2" s="86"/>
      <c r="O2" s="84" t="s">
        <v>9</v>
      </c>
      <c r="P2" s="90"/>
      <c r="Q2" s="98"/>
      <c r="R2" s="98"/>
      <c r="S2" s="39" t="s">
        <v>22</v>
      </c>
      <c r="T2" s="49"/>
      <c r="U2" s="60" t="s">
        <v>11</v>
      </c>
      <c r="V2" s="72"/>
      <c r="W2" s="84" t="s">
        <v>8</v>
      </c>
      <c r="X2" s="86"/>
      <c r="Y2" s="84" t="s">
        <v>13</v>
      </c>
      <c r="Z2" s="86"/>
      <c r="AA2" s="84" t="s">
        <v>3</v>
      </c>
      <c r="AB2" s="86"/>
      <c r="AC2" s="84" t="s">
        <v>20</v>
      </c>
      <c r="AD2" s="86"/>
      <c r="AE2" s="84" t="s">
        <v>61</v>
      </c>
      <c r="AF2" s="86"/>
      <c r="AG2" s="84" t="s">
        <v>9</v>
      </c>
      <c r="AH2" s="90"/>
    </row>
    <row r="3" spans="1:34" s="37" customFormat="1" ht="30" customHeight="1">
      <c r="A3" s="40" t="s">
        <v>1</v>
      </c>
      <c r="B3" s="50"/>
      <c r="C3" s="61"/>
      <c r="D3" s="73"/>
      <c r="E3" s="85"/>
      <c r="F3" s="87"/>
      <c r="G3" s="85"/>
      <c r="H3" s="87"/>
      <c r="I3" s="85"/>
      <c r="J3" s="87"/>
      <c r="K3" s="85"/>
      <c r="L3" s="87"/>
      <c r="M3" s="85"/>
      <c r="N3" s="87"/>
      <c r="O3" s="85"/>
      <c r="P3" s="91"/>
      <c r="Q3" s="99"/>
      <c r="R3" s="99"/>
      <c r="S3" s="40" t="s">
        <v>1</v>
      </c>
      <c r="T3" s="50"/>
      <c r="U3" s="61"/>
      <c r="V3" s="73"/>
      <c r="W3" s="85"/>
      <c r="X3" s="87"/>
      <c r="Y3" s="85"/>
      <c r="Z3" s="87"/>
      <c r="AA3" s="85"/>
      <c r="AB3" s="87"/>
      <c r="AC3" s="85"/>
      <c r="AD3" s="87"/>
      <c r="AE3" s="85"/>
      <c r="AF3" s="87"/>
      <c r="AG3" s="85"/>
      <c r="AH3" s="91"/>
    </row>
    <row r="4" spans="1:34" ht="18.75" customHeight="1">
      <c r="A4" s="41" t="s">
        <v>14</v>
      </c>
      <c r="B4" s="51"/>
      <c r="C4" s="62">
        <f>U4*(1-('（様式１－１）見積書'!$Q$8))</f>
        <v>143550</v>
      </c>
      <c r="D4" s="74"/>
      <c r="E4" s="63">
        <f>W4*(1-('（様式１－１）見積書'!$Q$8))</f>
        <v>191070</v>
      </c>
      <c r="F4" s="75"/>
      <c r="G4" s="63">
        <f>Y4*(1-('（様式１－１）見積書'!$Q$8))</f>
        <v>286110</v>
      </c>
      <c r="H4" s="75"/>
      <c r="I4" s="63">
        <f>AA4*(1-('（様式１－１）見積書'!$Q$8))</f>
        <v>143550</v>
      </c>
      <c r="J4" s="75"/>
      <c r="K4" s="63">
        <f>AC4*(1-('（様式１－１）見積書'!$Q$8))</f>
        <v>191070</v>
      </c>
      <c r="L4" s="75"/>
      <c r="M4" s="63">
        <f>AE4*(1-('（様式１－１）見積書'!$Q$8))</f>
        <v>191070</v>
      </c>
      <c r="N4" s="75"/>
      <c r="O4" s="63">
        <f>AG4*(1-('（様式１－１）見積書'!$Q$8))</f>
        <v>191070</v>
      </c>
      <c r="P4" s="92"/>
      <c r="S4" s="41" t="s">
        <v>14</v>
      </c>
      <c r="T4" s="51"/>
      <c r="U4" s="102">
        <v>145000</v>
      </c>
      <c r="V4" s="109"/>
      <c r="W4" s="103">
        <v>193000</v>
      </c>
      <c r="X4" s="110"/>
      <c r="Y4" s="103">
        <v>289000</v>
      </c>
      <c r="Z4" s="110"/>
      <c r="AA4" s="103">
        <v>145000</v>
      </c>
      <c r="AB4" s="110"/>
      <c r="AC4" s="103">
        <v>193000</v>
      </c>
      <c r="AD4" s="110"/>
      <c r="AE4" s="103">
        <v>193000</v>
      </c>
      <c r="AF4" s="110"/>
      <c r="AG4" s="103">
        <v>193000</v>
      </c>
      <c r="AH4" s="114"/>
    </row>
    <row r="5" spans="1:34" ht="18.75" customHeight="1">
      <c r="A5" s="42" t="s">
        <v>5</v>
      </c>
      <c r="B5" s="52"/>
      <c r="C5" s="63">
        <f>ROUNDDOWN(U5*(1-('（様式１－１）見積書'!$Q$8)),-3)</f>
        <v>0</v>
      </c>
      <c r="D5" s="75"/>
      <c r="E5" s="63">
        <f>W5*(1-('（様式１－１）見積書'!$Q$8))</f>
        <v>238590</v>
      </c>
      <c r="F5" s="75"/>
      <c r="G5" s="63">
        <f>Y5*(1-('（様式１－１）見積書'!$Q$8))</f>
        <v>334620</v>
      </c>
      <c r="H5" s="75"/>
      <c r="I5" s="63">
        <f>AA5*(1-('（様式１－１）見積書'!$Q$8))</f>
        <v>167310</v>
      </c>
      <c r="J5" s="75"/>
      <c r="K5" s="63">
        <f>AC5*(1-('（様式１－１）見積書'!$Q$8))</f>
        <v>214830</v>
      </c>
      <c r="L5" s="75"/>
      <c r="M5" s="63">
        <f>AE5*(1-('（様式１－１）見積書'!$Q$8))</f>
        <v>214830</v>
      </c>
      <c r="N5" s="75"/>
      <c r="O5" s="63">
        <f>AG5*(1-('（様式１－１）見積書'!$Q$8))</f>
        <v>214830</v>
      </c>
      <c r="P5" s="92"/>
      <c r="S5" s="42" t="s">
        <v>5</v>
      </c>
      <c r="T5" s="52"/>
      <c r="U5" s="103"/>
      <c r="V5" s="110"/>
      <c r="W5" s="103">
        <v>241000</v>
      </c>
      <c r="X5" s="110"/>
      <c r="Y5" s="103">
        <v>338000</v>
      </c>
      <c r="Z5" s="110"/>
      <c r="AA5" s="103">
        <v>169000</v>
      </c>
      <c r="AB5" s="110"/>
      <c r="AC5" s="103">
        <v>217000</v>
      </c>
      <c r="AD5" s="110"/>
      <c r="AE5" s="103">
        <v>217000</v>
      </c>
      <c r="AF5" s="110"/>
      <c r="AG5" s="103">
        <v>217000</v>
      </c>
      <c r="AH5" s="114"/>
    </row>
    <row r="6" spans="1:34" ht="18.75" customHeight="1">
      <c r="A6" s="42" t="s">
        <v>18</v>
      </c>
      <c r="B6" s="52"/>
      <c r="C6" s="64">
        <f>U6*(1-('（様式１－１）見積書'!$Q$8))</f>
        <v>155430</v>
      </c>
      <c r="D6" s="76"/>
      <c r="E6" s="64">
        <f>W6*(1-('（様式１－１）見積書'!$Q$8))</f>
        <v>309870</v>
      </c>
      <c r="F6" s="76"/>
      <c r="G6" s="64">
        <f>Y6*(1-('（様式１－１）見積書'!$Q$8))</f>
        <v>405900</v>
      </c>
      <c r="H6" s="76"/>
      <c r="I6" s="64">
        <f>AA6*(1-('（様式１－１）見積書'!$Q$8))</f>
        <v>202950</v>
      </c>
      <c r="J6" s="76"/>
      <c r="K6" s="64">
        <f>AC6*(1-('（様式１－１）見積書'!$Q$8))</f>
        <v>262350</v>
      </c>
      <c r="L6" s="76"/>
      <c r="M6" s="64">
        <f>AE6*(1-('（様式１－１）見積書'!$Q$8))</f>
        <v>250470</v>
      </c>
      <c r="N6" s="76"/>
      <c r="O6" s="64">
        <f>AG6*(1-('（様式１－１）見積書'!$Q$8))</f>
        <v>262350</v>
      </c>
      <c r="P6" s="93"/>
      <c r="S6" s="42" t="s">
        <v>18</v>
      </c>
      <c r="T6" s="52"/>
      <c r="U6" s="104">
        <v>157000</v>
      </c>
      <c r="V6" s="111"/>
      <c r="W6" s="104">
        <v>313000</v>
      </c>
      <c r="X6" s="111"/>
      <c r="Y6" s="104">
        <v>410000</v>
      </c>
      <c r="Z6" s="111"/>
      <c r="AA6" s="104">
        <v>205000</v>
      </c>
      <c r="AB6" s="111"/>
      <c r="AC6" s="104">
        <v>265000</v>
      </c>
      <c r="AD6" s="111"/>
      <c r="AE6" s="104">
        <v>253000</v>
      </c>
      <c r="AF6" s="111"/>
      <c r="AG6" s="104">
        <v>265000</v>
      </c>
      <c r="AH6" s="115"/>
    </row>
    <row r="7" spans="1:34" ht="18.75" customHeight="1">
      <c r="A7" s="42" t="s">
        <v>28</v>
      </c>
      <c r="B7" s="52"/>
      <c r="C7" s="64">
        <f>U7*(1-('（様式１－１）見積書'!$Q$8))</f>
        <v>179190</v>
      </c>
      <c r="D7" s="76"/>
      <c r="E7" s="64">
        <f>W7*(1-('（様式１－１）見積書'!$Q$8))</f>
        <v>358380</v>
      </c>
      <c r="F7" s="76"/>
      <c r="G7" s="64">
        <f>Y7*(1-('（様式１－１）見積書'!$Q$8))</f>
        <v>453420</v>
      </c>
      <c r="H7" s="76"/>
      <c r="I7" s="64">
        <f>AA7*(1-('（様式１－１）見積書'!$Q$8))</f>
        <v>226710</v>
      </c>
      <c r="J7" s="76"/>
      <c r="K7" s="64">
        <f>AC7*(1-('（様式１－１）見積書'!$Q$8))</f>
        <v>309870</v>
      </c>
      <c r="L7" s="76"/>
      <c r="M7" s="64">
        <f>AE7*(1-('（様式１－１）見積書'!$Q$8))</f>
        <v>274230</v>
      </c>
      <c r="N7" s="76"/>
      <c r="O7" s="64">
        <f>AG7*(1-('（様式１－１）見積書'!$Q$8))</f>
        <v>309870</v>
      </c>
      <c r="P7" s="93"/>
      <c r="S7" s="42" t="s">
        <v>28</v>
      </c>
      <c r="T7" s="52"/>
      <c r="U7" s="104">
        <v>181000</v>
      </c>
      <c r="V7" s="111"/>
      <c r="W7" s="104">
        <v>362000</v>
      </c>
      <c r="X7" s="111"/>
      <c r="Y7" s="104">
        <v>458000</v>
      </c>
      <c r="Z7" s="111"/>
      <c r="AA7" s="104">
        <v>229000</v>
      </c>
      <c r="AB7" s="111"/>
      <c r="AC7" s="104">
        <v>313000</v>
      </c>
      <c r="AD7" s="111"/>
      <c r="AE7" s="104">
        <v>277000</v>
      </c>
      <c r="AF7" s="111"/>
      <c r="AG7" s="104">
        <v>313000</v>
      </c>
      <c r="AH7" s="115"/>
    </row>
    <row r="8" spans="1:34" ht="18.75" customHeight="1">
      <c r="A8" s="42" t="s">
        <v>31</v>
      </c>
      <c r="B8" s="52"/>
      <c r="C8" s="64">
        <f>U8*(1-('（様式１－１）見積書'!$Q$8))</f>
        <v>197010</v>
      </c>
      <c r="D8" s="76"/>
      <c r="E8" s="64">
        <f>W8*(1-('（様式１－１）見積書'!$Q$8))</f>
        <v>394020</v>
      </c>
      <c r="F8" s="76"/>
      <c r="G8" s="64">
        <f>Y8*(1-('（様式１－１）見積書'!$Q$8))</f>
        <v>489060</v>
      </c>
      <c r="H8" s="76"/>
      <c r="I8" s="64">
        <f>AA8*(1-('（様式１－１）見積書'!$Q$8))</f>
        <v>250470</v>
      </c>
      <c r="J8" s="76"/>
      <c r="K8" s="64">
        <f>AC8*(1-('（様式１－１）見積書'!$Q$8))</f>
        <v>345510</v>
      </c>
      <c r="L8" s="76"/>
      <c r="M8" s="64">
        <f>AE8*(1-('（様式１－１）見積書'!$Q$8))</f>
        <v>297990</v>
      </c>
      <c r="N8" s="76"/>
      <c r="O8" s="64">
        <f>AG8*(1-('（様式１－１）見積書'!$Q$8))</f>
        <v>345510</v>
      </c>
      <c r="P8" s="93"/>
      <c r="S8" s="42" t="s">
        <v>31</v>
      </c>
      <c r="T8" s="52"/>
      <c r="U8" s="104">
        <v>199000</v>
      </c>
      <c r="V8" s="111"/>
      <c r="W8" s="104">
        <v>398000</v>
      </c>
      <c r="X8" s="111"/>
      <c r="Y8" s="104">
        <v>494000</v>
      </c>
      <c r="Z8" s="111"/>
      <c r="AA8" s="104">
        <v>253000</v>
      </c>
      <c r="AB8" s="111"/>
      <c r="AC8" s="104">
        <v>349000</v>
      </c>
      <c r="AD8" s="111"/>
      <c r="AE8" s="104">
        <v>301000</v>
      </c>
      <c r="AF8" s="111"/>
      <c r="AG8" s="104">
        <v>349000</v>
      </c>
      <c r="AH8" s="115"/>
    </row>
    <row r="9" spans="1:34" ht="18.75" customHeight="1">
      <c r="A9" s="42" t="s">
        <v>34</v>
      </c>
      <c r="B9" s="52"/>
      <c r="C9" s="64">
        <f>U9*(1-('（様式１－１）見積書'!$Q$8))</f>
        <v>208890</v>
      </c>
      <c r="D9" s="76"/>
      <c r="E9" s="64">
        <f>W9*(1-('（様式１－１）見積書'!$Q$8))</f>
        <v>417780</v>
      </c>
      <c r="F9" s="76"/>
      <c r="G9" s="64">
        <f>Y9*(1-('（様式１－１）見積書'!$Q$8))</f>
        <v>512820</v>
      </c>
      <c r="H9" s="76"/>
      <c r="I9" s="64">
        <f>AA9*(1-('（様式１－１）見積書'!$Q$8))</f>
        <v>274230</v>
      </c>
      <c r="J9" s="76"/>
      <c r="K9" s="64">
        <f>AC9*(1-('（様式１－１）見積書'!$Q$8))</f>
        <v>369270</v>
      </c>
      <c r="L9" s="76"/>
      <c r="M9" s="64">
        <f>AE9*(1-('（様式１－１）見積書'!$Q$8))</f>
        <v>321750</v>
      </c>
      <c r="N9" s="76"/>
      <c r="O9" s="64">
        <f>AG9*(1-('（様式１－１）見積書'!$Q$8))</f>
        <v>369270</v>
      </c>
      <c r="P9" s="93"/>
      <c r="S9" s="42" t="s">
        <v>34</v>
      </c>
      <c r="T9" s="52"/>
      <c r="U9" s="104">
        <v>211000</v>
      </c>
      <c r="V9" s="111"/>
      <c r="W9" s="104">
        <v>422000</v>
      </c>
      <c r="X9" s="111"/>
      <c r="Y9" s="104">
        <v>518000</v>
      </c>
      <c r="Z9" s="111"/>
      <c r="AA9" s="104">
        <v>277000</v>
      </c>
      <c r="AB9" s="111"/>
      <c r="AC9" s="104">
        <v>373000</v>
      </c>
      <c r="AD9" s="111"/>
      <c r="AE9" s="104">
        <v>325000</v>
      </c>
      <c r="AF9" s="111"/>
      <c r="AG9" s="104">
        <v>373000</v>
      </c>
      <c r="AH9" s="115"/>
    </row>
    <row r="10" spans="1:34" ht="18.75" customHeight="1">
      <c r="A10" s="42" t="s">
        <v>2</v>
      </c>
      <c r="B10" s="52"/>
      <c r="C10" s="64">
        <f>U10*(1-('（様式１－１）見積書'!$Q$8))</f>
        <v>226710</v>
      </c>
      <c r="D10" s="76"/>
      <c r="E10" s="64">
        <f>W10*(1-('（様式１－１）見積書'!$Q$8))</f>
        <v>453420</v>
      </c>
      <c r="F10" s="76"/>
      <c r="G10" s="64">
        <f>Y10*(1-('（様式１－１）見積書'!$Q$8))</f>
        <v>548460</v>
      </c>
      <c r="H10" s="76"/>
      <c r="I10" s="64">
        <f>AA10*(1-('（様式１－１）見積書'!$Q$8))</f>
        <v>309870</v>
      </c>
      <c r="J10" s="76"/>
      <c r="K10" s="64">
        <f>AC10*(1-('（様式１－１）見積書'!$Q$8))</f>
        <v>405900</v>
      </c>
      <c r="L10" s="76"/>
      <c r="M10" s="64">
        <f>AE10*(1-('（様式１－１）見積書'!$Q$8))</f>
        <v>358380</v>
      </c>
      <c r="N10" s="76"/>
      <c r="O10" s="64">
        <f>AG10*(1-('（様式１－１）見積書'!$Q$8))</f>
        <v>405900</v>
      </c>
      <c r="P10" s="93"/>
      <c r="S10" s="42" t="s">
        <v>2</v>
      </c>
      <c r="T10" s="52"/>
      <c r="U10" s="104">
        <v>229000</v>
      </c>
      <c r="V10" s="111"/>
      <c r="W10" s="104">
        <v>458000</v>
      </c>
      <c r="X10" s="111"/>
      <c r="Y10" s="104">
        <v>554000</v>
      </c>
      <c r="Z10" s="111"/>
      <c r="AA10" s="104">
        <v>313000</v>
      </c>
      <c r="AB10" s="111"/>
      <c r="AC10" s="104">
        <v>410000</v>
      </c>
      <c r="AD10" s="111"/>
      <c r="AE10" s="104">
        <v>362000</v>
      </c>
      <c r="AF10" s="111"/>
      <c r="AG10" s="104">
        <v>410000</v>
      </c>
      <c r="AH10" s="115"/>
    </row>
    <row r="11" spans="1:34" ht="18.75" customHeight="1">
      <c r="A11" s="42" t="s">
        <v>40</v>
      </c>
      <c r="B11" s="52"/>
      <c r="C11" s="64">
        <f>U11*(1-('（様式１－１）見積書'!$Q$8))</f>
        <v>250470</v>
      </c>
      <c r="D11" s="76"/>
      <c r="E11" s="64">
        <f>W11*(1-('（様式１－１）見積書'!$Q$8))</f>
        <v>489060</v>
      </c>
      <c r="F11" s="76"/>
      <c r="G11" s="64">
        <f>Y11*(1-('（様式１－１）見積書'!$Q$8))</f>
        <v>584100</v>
      </c>
      <c r="H11" s="76"/>
      <c r="I11" s="64">
        <f>AA11*(1-('（様式１－１）見積書'!$Q$8))</f>
        <v>345510</v>
      </c>
      <c r="J11" s="76"/>
      <c r="K11" s="64">
        <f>AC11*(1-('（様式１－１）見積書'!$Q$8))</f>
        <v>441540</v>
      </c>
      <c r="L11" s="76"/>
      <c r="M11" s="64">
        <f>AE11*(1-('（様式１－１）見積書'!$Q$8))</f>
        <v>394020</v>
      </c>
      <c r="N11" s="76"/>
      <c r="O11" s="64">
        <f>AG11*(1-('（様式１－１）見積書'!$Q$8))</f>
        <v>441540</v>
      </c>
      <c r="P11" s="93"/>
      <c r="S11" s="42" t="s">
        <v>40</v>
      </c>
      <c r="T11" s="52"/>
      <c r="U11" s="104">
        <v>253000</v>
      </c>
      <c r="V11" s="111"/>
      <c r="W11" s="104">
        <v>494000</v>
      </c>
      <c r="X11" s="111"/>
      <c r="Y11" s="104">
        <v>590000</v>
      </c>
      <c r="Z11" s="111"/>
      <c r="AA11" s="104">
        <v>349000</v>
      </c>
      <c r="AB11" s="111"/>
      <c r="AC11" s="104">
        <v>446000</v>
      </c>
      <c r="AD11" s="111"/>
      <c r="AE11" s="104">
        <v>398000</v>
      </c>
      <c r="AF11" s="111"/>
      <c r="AG11" s="104">
        <v>446000</v>
      </c>
      <c r="AH11" s="115"/>
    </row>
    <row r="12" spans="1:34" ht="18.75" customHeight="1">
      <c r="A12" s="42" t="s">
        <v>16</v>
      </c>
      <c r="B12" s="52"/>
      <c r="C12" s="64">
        <f>U12*(1-('（様式１－１）見積書'!$Q$8))</f>
        <v>274230</v>
      </c>
      <c r="D12" s="76"/>
      <c r="E12" s="64">
        <f>W12*(1-('（様式１－１）見積書'!$Q$8))</f>
        <v>512820</v>
      </c>
      <c r="F12" s="76"/>
      <c r="G12" s="64">
        <f>Y12*(1-('（様式１－１）見積書'!$Q$8))</f>
        <v>607860</v>
      </c>
      <c r="H12" s="76"/>
      <c r="I12" s="64">
        <f>AA12*(1-('（様式１－１）見積書'!$Q$8))</f>
        <v>369270</v>
      </c>
      <c r="J12" s="76"/>
      <c r="K12" s="64">
        <f>AC12*(1-('（様式１－１）見積書'!$Q$8))</f>
        <v>465300</v>
      </c>
      <c r="L12" s="76"/>
      <c r="M12" s="64">
        <f>AE12*(1-('（様式１－１）見積書'!$Q$8))</f>
        <v>417780</v>
      </c>
      <c r="N12" s="76"/>
      <c r="O12" s="64">
        <f>AG12*(1-('（様式１－１）見積書'!$Q$8))</f>
        <v>465300</v>
      </c>
      <c r="P12" s="93"/>
      <c r="S12" s="42" t="s">
        <v>16</v>
      </c>
      <c r="T12" s="52"/>
      <c r="U12" s="104">
        <v>277000</v>
      </c>
      <c r="V12" s="111"/>
      <c r="W12" s="104">
        <v>518000</v>
      </c>
      <c r="X12" s="111"/>
      <c r="Y12" s="104">
        <v>614000</v>
      </c>
      <c r="Z12" s="111"/>
      <c r="AA12" s="104">
        <v>373000</v>
      </c>
      <c r="AB12" s="111"/>
      <c r="AC12" s="104">
        <v>470000</v>
      </c>
      <c r="AD12" s="111"/>
      <c r="AE12" s="104">
        <v>422000</v>
      </c>
      <c r="AF12" s="111"/>
      <c r="AG12" s="104">
        <v>470000</v>
      </c>
      <c r="AH12" s="115"/>
    </row>
    <row r="13" spans="1:34" ht="18.75" customHeight="1">
      <c r="A13" s="42" t="s">
        <v>37</v>
      </c>
      <c r="B13" s="52"/>
      <c r="C13" s="64">
        <f>U13*(1-('（様式１－１）見積書'!$Q$8))</f>
        <v>309870</v>
      </c>
      <c r="D13" s="76"/>
      <c r="E13" s="64">
        <f>W13*(1-('（様式１－１）見積書'!$Q$8))</f>
        <v>548460</v>
      </c>
      <c r="F13" s="76"/>
      <c r="G13" s="64">
        <f>Y13*(1-('（様式１－１）見積書'!$Q$8))</f>
        <v>644490</v>
      </c>
      <c r="H13" s="76"/>
      <c r="I13" s="64">
        <f>AA13*(1-('（様式１－１）見積書'!$Q$8))</f>
        <v>405900</v>
      </c>
      <c r="J13" s="76"/>
      <c r="K13" s="64">
        <f>AC13*(1-('（様式１－１）見積書'!$Q$8))</f>
        <v>500940</v>
      </c>
      <c r="L13" s="76"/>
      <c r="M13" s="64">
        <f>AE13*(1-('（様式１－１）見積書'!$Q$8))</f>
        <v>453420</v>
      </c>
      <c r="N13" s="76"/>
      <c r="O13" s="64">
        <f>AG13*(1-('（様式１－１）見積書'!$Q$8))</f>
        <v>500940</v>
      </c>
      <c r="P13" s="93"/>
      <c r="S13" s="42" t="s">
        <v>37</v>
      </c>
      <c r="T13" s="52"/>
      <c r="U13" s="104">
        <v>313000</v>
      </c>
      <c r="V13" s="111"/>
      <c r="W13" s="104">
        <v>554000</v>
      </c>
      <c r="X13" s="111"/>
      <c r="Y13" s="104">
        <v>651000</v>
      </c>
      <c r="Z13" s="111"/>
      <c r="AA13" s="104">
        <v>410000</v>
      </c>
      <c r="AB13" s="111"/>
      <c r="AC13" s="104">
        <v>506000</v>
      </c>
      <c r="AD13" s="111"/>
      <c r="AE13" s="104">
        <v>458000</v>
      </c>
      <c r="AF13" s="111"/>
      <c r="AG13" s="104">
        <v>506000</v>
      </c>
      <c r="AH13" s="115"/>
    </row>
    <row r="14" spans="1:34" ht="18.75" customHeight="1">
      <c r="A14" s="43" t="s">
        <v>41</v>
      </c>
      <c r="B14" s="53"/>
      <c r="C14" s="65">
        <f>U14*(1-('（様式１－１）見積書'!$Q$8))</f>
        <v>347490</v>
      </c>
      <c r="D14" s="77"/>
      <c r="E14" s="64">
        <f>W14*(1-('（様式１－１）見積書'!$Q$8))</f>
        <v>586080</v>
      </c>
      <c r="F14" s="76"/>
      <c r="G14" s="64">
        <f>Y14*(1-('（様式１－１）見積書'!$Q$8))</f>
        <v>682110</v>
      </c>
      <c r="H14" s="76"/>
      <c r="I14" s="64">
        <f>AA14*(1-('（様式１－１）見積書'!$Q$8))</f>
        <v>443520</v>
      </c>
      <c r="J14" s="76"/>
      <c r="K14" s="64">
        <f>AC14*(1-('（様式１－１）見積書'!$Q$8))</f>
        <v>538560</v>
      </c>
      <c r="L14" s="76"/>
      <c r="M14" s="64">
        <f>AE14*(1-('（様式１－１）見積書'!$Q$8))</f>
        <v>491040</v>
      </c>
      <c r="N14" s="76"/>
      <c r="O14" s="64">
        <f>AG14*(1-('（様式１－１）見積書'!$Q$8))</f>
        <v>538560</v>
      </c>
      <c r="P14" s="93"/>
      <c r="S14" s="43" t="s">
        <v>41</v>
      </c>
      <c r="T14" s="53"/>
      <c r="U14" s="65">
        <v>351000</v>
      </c>
      <c r="V14" s="77"/>
      <c r="W14" s="104">
        <v>592000</v>
      </c>
      <c r="X14" s="111"/>
      <c r="Y14" s="104">
        <v>689000</v>
      </c>
      <c r="Z14" s="111"/>
      <c r="AA14" s="104">
        <v>448000</v>
      </c>
      <c r="AB14" s="111"/>
      <c r="AC14" s="104">
        <v>544000</v>
      </c>
      <c r="AD14" s="111"/>
      <c r="AE14" s="104">
        <v>496000</v>
      </c>
      <c r="AF14" s="111"/>
      <c r="AG14" s="104">
        <v>544000</v>
      </c>
      <c r="AH14" s="115"/>
    </row>
    <row r="15" spans="1:34" ht="18.75" customHeight="1">
      <c r="A15" s="42" t="s">
        <v>42</v>
      </c>
      <c r="B15" s="52"/>
      <c r="C15" s="64">
        <f>U15*(1-('（様式１－１）見積書'!$Q$8))</f>
        <v>375210</v>
      </c>
      <c r="D15" s="76"/>
      <c r="E15" s="64">
        <f>W15*(1-('（様式１－１）見積書'!$Q$8))</f>
        <v>613800</v>
      </c>
      <c r="F15" s="76"/>
      <c r="G15" s="64">
        <f>Y15*(1-('（様式１－１）見積書'!$Q$8))</f>
        <v>709830</v>
      </c>
      <c r="H15" s="76"/>
      <c r="I15" s="64">
        <f>AA15*(1-('（様式１－１）見積書'!$Q$8))</f>
        <v>471240</v>
      </c>
      <c r="J15" s="76"/>
      <c r="K15" s="64">
        <f>AC15*(1-('（様式１－１）見積書'!$Q$8))</f>
        <v>566280</v>
      </c>
      <c r="L15" s="76"/>
      <c r="M15" s="64">
        <f>AE15*(1-('（様式１－１）見積書'!$Q$8))</f>
        <v>518760</v>
      </c>
      <c r="N15" s="76"/>
      <c r="O15" s="64">
        <f>AG15*(1-('（様式１－１）見積書'!$Q$8))</f>
        <v>566280</v>
      </c>
      <c r="P15" s="93"/>
      <c r="S15" s="42" t="s">
        <v>42</v>
      </c>
      <c r="T15" s="52"/>
      <c r="U15" s="104">
        <v>379000</v>
      </c>
      <c r="V15" s="111"/>
      <c r="W15" s="104">
        <v>620000</v>
      </c>
      <c r="X15" s="111"/>
      <c r="Y15" s="104">
        <v>717000</v>
      </c>
      <c r="Z15" s="111"/>
      <c r="AA15" s="104">
        <v>476000</v>
      </c>
      <c r="AB15" s="111"/>
      <c r="AC15" s="104">
        <v>572000</v>
      </c>
      <c r="AD15" s="111"/>
      <c r="AE15" s="104">
        <v>524000</v>
      </c>
      <c r="AF15" s="111"/>
      <c r="AG15" s="104">
        <v>572000</v>
      </c>
      <c r="AH15" s="115"/>
    </row>
    <row r="16" spans="1:34" ht="18.75" customHeight="1">
      <c r="A16" s="42" t="s">
        <v>7</v>
      </c>
      <c r="B16" s="52"/>
      <c r="C16" s="64">
        <f>U16*(1-('（様式１－１）見積書'!$Q$8))</f>
        <v>408870</v>
      </c>
      <c r="D16" s="76"/>
      <c r="E16" s="64">
        <f>W16*(1-('（様式１－１）見積書'!$Q$8))</f>
        <v>647460</v>
      </c>
      <c r="F16" s="76"/>
      <c r="G16" s="64">
        <f>Y16*(1-('（様式１－１）見積書'!$Q$8))</f>
        <v>743490</v>
      </c>
      <c r="H16" s="76"/>
      <c r="I16" s="64">
        <f>AA16*(1-('（様式１－１）見積書'!$Q$8))</f>
        <v>504900</v>
      </c>
      <c r="J16" s="76"/>
      <c r="K16" s="64">
        <f>AC16*(1-('（様式１－１）見積書'!$Q$8))</f>
        <v>599940</v>
      </c>
      <c r="L16" s="76"/>
      <c r="M16" s="64">
        <f>AE16*(1-('（様式１－１）見積書'!$Q$8))</f>
        <v>552420</v>
      </c>
      <c r="N16" s="76"/>
      <c r="O16" s="64">
        <f>AG16*(1-('（様式１－１）見積書'!$Q$8))</f>
        <v>599940</v>
      </c>
      <c r="P16" s="93"/>
      <c r="S16" s="42" t="s">
        <v>7</v>
      </c>
      <c r="T16" s="52"/>
      <c r="U16" s="104">
        <v>413000</v>
      </c>
      <c r="V16" s="111"/>
      <c r="W16" s="104">
        <v>654000</v>
      </c>
      <c r="X16" s="111"/>
      <c r="Y16" s="104">
        <v>751000</v>
      </c>
      <c r="Z16" s="111"/>
      <c r="AA16" s="104">
        <v>510000</v>
      </c>
      <c r="AB16" s="111"/>
      <c r="AC16" s="104">
        <v>606000</v>
      </c>
      <c r="AD16" s="111"/>
      <c r="AE16" s="104">
        <v>558000</v>
      </c>
      <c r="AF16" s="111"/>
      <c r="AG16" s="104">
        <v>606000</v>
      </c>
      <c r="AH16" s="115"/>
    </row>
    <row r="17" spans="1:34" ht="18.75" customHeight="1">
      <c r="A17" s="42" t="s">
        <v>45</v>
      </c>
      <c r="B17" s="52"/>
      <c r="C17" s="64">
        <f>U17*(1-('（様式１－１）見積書'!$Q$8))</f>
        <v>444510</v>
      </c>
      <c r="D17" s="76"/>
      <c r="E17" s="64">
        <f>W17*(1-('（様式１－１）見積書'!$Q$8))</f>
        <v>678150</v>
      </c>
      <c r="F17" s="76"/>
      <c r="G17" s="64">
        <f>Y17*(1-('（様式１－１）見積書'!$Q$8))</f>
        <v>773190</v>
      </c>
      <c r="H17" s="76"/>
      <c r="I17" s="64">
        <f>AA17*(1-('（様式１－１）見積書'!$Q$8))</f>
        <v>534600</v>
      </c>
      <c r="J17" s="76"/>
      <c r="K17" s="64">
        <f>AC17*(1-('（様式１－１）見積書'!$Q$8))</f>
        <v>630630</v>
      </c>
      <c r="L17" s="76"/>
      <c r="M17" s="64">
        <f>AE17*(1-('（様式１－１）見積書'!$Q$8))</f>
        <v>582120</v>
      </c>
      <c r="N17" s="76"/>
      <c r="O17" s="64">
        <f>AG17*(1-('（様式１－１）見積書'!$Q$8))</f>
        <v>630630</v>
      </c>
      <c r="P17" s="93"/>
      <c r="S17" s="42" t="s">
        <v>45</v>
      </c>
      <c r="T17" s="52"/>
      <c r="U17" s="104">
        <v>449000</v>
      </c>
      <c r="V17" s="111"/>
      <c r="W17" s="104">
        <v>685000</v>
      </c>
      <c r="X17" s="111"/>
      <c r="Y17" s="104">
        <v>781000</v>
      </c>
      <c r="Z17" s="111"/>
      <c r="AA17" s="104">
        <v>540000</v>
      </c>
      <c r="AB17" s="111"/>
      <c r="AC17" s="104">
        <v>637000</v>
      </c>
      <c r="AD17" s="111"/>
      <c r="AE17" s="104">
        <v>588000</v>
      </c>
      <c r="AF17" s="111"/>
      <c r="AG17" s="104">
        <v>637000</v>
      </c>
      <c r="AH17" s="115"/>
    </row>
    <row r="18" spans="1:34" ht="18.75" customHeight="1">
      <c r="A18" s="42" t="s">
        <v>29</v>
      </c>
      <c r="B18" s="52"/>
      <c r="C18" s="64">
        <f>U18*(1-('（様式１－１）見積書'!$Q$8))</f>
        <v>473220</v>
      </c>
      <c r="D18" s="76"/>
      <c r="E18" s="64">
        <f>W18*(1-('（様式１－１）見積書'!$Q$8))</f>
        <v>696960</v>
      </c>
      <c r="F18" s="76"/>
      <c r="G18" s="64">
        <f>Y18*(1-('（様式１－１）見積書'!$Q$8))</f>
        <v>792000</v>
      </c>
      <c r="H18" s="76"/>
      <c r="I18" s="64">
        <f>AA18*(1-('（様式１－１）見積書'!$Q$8))</f>
        <v>553410</v>
      </c>
      <c r="J18" s="76"/>
      <c r="K18" s="64">
        <f>AC18*(1-('（様式１－１）見積書'!$Q$8))</f>
        <v>649440</v>
      </c>
      <c r="L18" s="76"/>
      <c r="M18" s="64">
        <f>AE18*(1-('（様式１－１）見積書'!$Q$8))</f>
        <v>600930</v>
      </c>
      <c r="N18" s="76"/>
      <c r="O18" s="64">
        <f>AG18*(1-('（様式１－１）見積書'!$Q$8))</f>
        <v>649440</v>
      </c>
      <c r="P18" s="93"/>
      <c r="S18" s="42" t="s">
        <v>29</v>
      </c>
      <c r="T18" s="52"/>
      <c r="U18" s="104">
        <v>478000</v>
      </c>
      <c r="V18" s="111"/>
      <c r="W18" s="104">
        <v>704000</v>
      </c>
      <c r="X18" s="111"/>
      <c r="Y18" s="104">
        <v>800000</v>
      </c>
      <c r="Z18" s="111"/>
      <c r="AA18" s="104">
        <v>559000</v>
      </c>
      <c r="AB18" s="111"/>
      <c r="AC18" s="104">
        <v>656000</v>
      </c>
      <c r="AD18" s="111"/>
      <c r="AE18" s="104">
        <v>607000</v>
      </c>
      <c r="AF18" s="111"/>
      <c r="AG18" s="104">
        <v>656000</v>
      </c>
      <c r="AH18" s="115"/>
    </row>
    <row r="19" spans="1:34" ht="18.75" customHeight="1">
      <c r="A19" s="42" t="s">
        <v>47</v>
      </c>
      <c r="B19" s="52"/>
      <c r="C19" s="64">
        <f>U19*(1-('（様式１－１）見積書'!$Q$8))</f>
        <v>501930</v>
      </c>
      <c r="D19" s="76"/>
      <c r="E19" s="64">
        <f>W19*(1-('（様式１－１）見積書'!$Q$8))</f>
        <v>716760</v>
      </c>
      <c r="F19" s="76"/>
      <c r="G19" s="64">
        <f>Y19*(1-('（様式１－１）見積書'!$Q$8))</f>
        <v>811800</v>
      </c>
      <c r="H19" s="76"/>
      <c r="I19" s="64">
        <f>AA19*(1-('（様式１－１）見積書'!$Q$8))</f>
        <v>573210</v>
      </c>
      <c r="J19" s="76"/>
      <c r="K19" s="64">
        <f>AC19*(1-('（様式１－１）見積書'!$Q$8))</f>
        <v>669240</v>
      </c>
      <c r="L19" s="76"/>
      <c r="M19" s="64">
        <f>AE19*(1-('（様式１－１）見積書'!$Q$8))</f>
        <v>620730</v>
      </c>
      <c r="N19" s="76"/>
      <c r="O19" s="64">
        <f>AG19*(1-('（様式１－１）見積書'!$Q$8))</f>
        <v>669240</v>
      </c>
      <c r="P19" s="93"/>
      <c r="S19" s="42" t="s">
        <v>47</v>
      </c>
      <c r="T19" s="52"/>
      <c r="U19" s="104">
        <v>507000</v>
      </c>
      <c r="V19" s="111"/>
      <c r="W19" s="104">
        <v>724000</v>
      </c>
      <c r="X19" s="111"/>
      <c r="Y19" s="104">
        <v>820000</v>
      </c>
      <c r="Z19" s="111"/>
      <c r="AA19" s="104">
        <v>579000</v>
      </c>
      <c r="AB19" s="111"/>
      <c r="AC19" s="104">
        <v>676000</v>
      </c>
      <c r="AD19" s="111"/>
      <c r="AE19" s="104">
        <v>627000</v>
      </c>
      <c r="AF19" s="111"/>
      <c r="AG19" s="104">
        <v>676000</v>
      </c>
      <c r="AH19" s="115"/>
    </row>
    <row r="20" spans="1:34" ht="18.75" customHeight="1">
      <c r="A20" s="42" t="s">
        <v>48</v>
      </c>
      <c r="B20" s="52"/>
      <c r="C20" s="64">
        <f>U20*(1-('（様式１－１）見積書'!$Q$8))</f>
        <v>530640</v>
      </c>
      <c r="D20" s="76"/>
      <c r="E20" s="64">
        <f>W20*(1-('（様式１－１）見積書'!$Q$8))</f>
        <v>735570</v>
      </c>
      <c r="F20" s="76"/>
      <c r="G20" s="64">
        <f>Y20*(1-('（様式１－１）見積書'!$Q$8))</f>
        <v>830610</v>
      </c>
      <c r="H20" s="76"/>
      <c r="I20" s="64">
        <f>AA20*(1-('（様式１－１）見積書'!$Q$8))</f>
        <v>592020</v>
      </c>
      <c r="J20" s="76"/>
      <c r="K20" s="64">
        <f>AC20*(1-('（様式１－１）見積書'!$Q$8))</f>
        <v>688050</v>
      </c>
      <c r="L20" s="76"/>
      <c r="M20" s="64">
        <f>AE20*(1-('（様式１－１）見積書'!$Q$8))</f>
        <v>639540</v>
      </c>
      <c r="N20" s="76"/>
      <c r="O20" s="64">
        <f>AG20*(1-('（様式１－１）見積書'!$Q$8))</f>
        <v>688050</v>
      </c>
      <c r="P20" s="93"/>
      <c r="S20" s="42" t="s">
        <v>48</v>
      </c>
      <c r="T20" s="52"/>
      <c r="U20" s="104">
        <v>536000</v>
      </c>
      <c r="V20" s="111"/>
      <c r="W20" s="104">
        <v>743000</v>
      </c>
      <c r="X20" s="111"/>
      <c r="Y20" s="104">
        <v>839000</v>
      </c>
      <c r="Z20" s="111"/>
      <c r="AA20" s="104">
        <v>598000</v>
      </c>
      <c r="AB20" s="111"/>
      <c r="AC20" s="104">
        <v>695000</v>
      </c>
      <c r="AD20" s="111"/>
      <c r="AE20" s="104">
        <v>646000</v>
      </c>
      <c r="AF20" s="111"/>
      <c r="AG20" s="104">
        <v>695000</v>
      </c>
      <c r="AH20" s="115"/>
    </row>
    <row r="21" spans="1:34" ht="18.75" customHeight="1">
      <c r="A21" s="42" t="s">
        <v>49</v>
      </c>
      <c r="B21" s="52"/>
      <c r="C21" s="64">
        <f>U21*(1-('（様式１－１）見積書'!$Q$8))</f>
        <v>558360</v>
      </c>
      <c r="D21" s="76"/>
      <c r="E21" s="64">
        <f>W21*(1-('（様式１－１）見積書'!$Q$8))</f>
        <v>754380</v>
      </c>
      <c r="F21" s="76"/>
      <c r="G21" s="64">
        <f>Y21*(1-('（様式１－１）見積書'!$Q$8))</f>
        <v>849420</v>
      </c>
      <c r="H21" s="76"/>
      <c r="I21" s="64">
        <f>AA21*(1-('（様式１－１）見積書'!$Q$8))</f>
        <v>610830</v>
      </c>
      <c r="J21" s="76"/>
      <c r="K21" s="64">
        <f>AC21*(1-('（様式１－１）見積書'!$Q$8))</f>
        <v>706860</v>
      </c>
      <c r="L21" s="76"/>
      <c r="M21" s="64">
        <f>AE21*(1-('（様式１－１）見積書'!$Q$8))</f>
        <v>658350</v>
      </c>
      <c r="N21" s="76"/>
      <c r="O21" s="64">
        <f>AG21*(1-('（様式１－１）見積書'!$Q$8))</f>
        <v>706860</v>
      </c>
      <c r="P21" s="93"/>
      <c r="S21" s="42" t="s">
        <v>49</v>
      </c>
      <c r="T21" s="52"/>
      <c r="U21" s="104">
        <v>564000</v>
      </c>
      <c r="V21" s="111"/>
      <c r="W21" s="104">
        <v>762000</v>
      </c>
      <c r="X21" s="111"/>
      <c r="Y21" s="104">
        <v>858000</v>
      </c>
      <c r="Z21" s="111"/>
      <c r="AA21" s="104">
        <v>617000</v>
      </c>
      <c r="AB21" s="111"/>
      <c r="AC21" s="104">
        <v>714000</v>
      </c>
      <c r="AD21" s="111"/>
      <c r="AE21" s="104">
        <v>665000</v>
      </c>
      <c r="AF21" s="111"/>
      <c r="AG21" s="104">
        <v>714000</v>
      </c>
      <c r="AH21" s="115"/>
    </row>
    <row r="22" spans="1:34" ht="18.75" customHeight="1">
      <c r="A22" s="42" t="s">
        <v>51</v>
      </c>
      <c r="B22" s="52"/>
      <c r="C22" s="64">
        <f>U22*(1-('（様式１－１）見積書'!$Q$8))</f>
        <v>583110</v>
      </c>
      <c r="D22" s="76"/>
      <c r="E22" s="64">
        <f>W22*(1-('（様式１－１）見積書'!$Q$8))</f>
        <v>779130</v>
      </c>
      <c r="F22" s="76"/>
      <c r="G22" s="64">
        <f>Y22*(1-('（様式１－１）見積書'!$Q$8))</f>
        <v>871200</v>
      </c>
      <c r="H22" s="76"/>
      <c r="I22" s="64">
        <f>AA22*(1-('（様式１－１）見積書'!$Q$8))</f>
        <v>636570</v>
      </c>
      <c r="J22" s="76"/>
      <c r="K22" s="64">
        <f>AC22*(1-('（様式１－１）見積書'!$Q$8))</f>
        <v>731610</v>
      </c>
      <c r="L22" s="76"/>
      <c r="M22" s="64">
        <f>AE22*(1-('（様式１－１）見積書'!$Q$8))</f>
        <v>684090</v>
      </c>
      <c r="N22" s="76"/>
      <c r="O22" s="64">
        <f>AG22*(1-('（様式１－１）見積書'!$Q$8))</f>
        <v>731610</v>
      </c>
      <c r="P22" s="93"/>
      <c r="S22" s="42" t="s">
        <v>51</v>
      </c>
      <c r="T22" s="52"/>
      <c r="U22" s="104">
        <v>589000</v>
      </c>
      <c r="V22" s="111"/>
      <c r="W22" s="104">
        <v>787000</v>
      </c>
      <c r="X22" s="111"/>
      <c r="Y22" s="104">
        <v>880000</v>
      </c>
      <c r="Z22" s="111"/>
      <c r="AA22" s="104">
        <v>643000</v>
      </c>
      <c r="AB22" s="111"/>
      <c r="AC22" s="104">
        <v>739000</v>
      </c>
      <c r="AD22" s="111"/>
      <c r="AE22" s="104">
        <v>691000</v>
      </c>
      <c r="AF22" s="111"/>
      <c r="AG22" s="104">
        <v>739000</v>
      </c>
      <c r="AH22" s="115"/>
    </row>
    <row r="23" spans="1:34" ht="18.75" customHeight="1">
      <c r="A23" s="42" t="s">
        <v>6</v>
      </c>
      <c r="B23" s="52"/>
      <c r="C23" s="64">
        <f>U23*(1-('（様式１－１）見積書'!$Q$8))</f>
        <v>604890</v>
      </c>
      <c r="D23" s="76"/>
      <c r="E23" s="64">
        <f>W23*(1-('（様式１－１）見積書'!$Q$8))</f>
        <v>810810</v>
      </c>
      <c r="F23" s="76"/>
      <c r="G23" s="64">
        <f>Y23*(1-('（様式１－１）見積書'!$Q$8))</f>
        <v>894960</v>
      </c>
      <c r="H23" s="76"/>
      <c r="I23" s="64">
        <f>AA23*(1-('（様式１－１）見積書'!$Q$8))</f>
        <v>666270</v>
      </c>
      <c r="J23" s="76"/>
      <c r="K23" s="64">
        <f>AC23*(1-('（様式１－１）見積書'!$Q$8))</f>
        <v>762300</v>
      </c>
      <c r="L23" s="76"/>
      <c r="M23" s="64">
        <f>AE23*(1-('（様式１－１）見積書'!$Q$8))</f>
        <v>714780</v>
      </c>
      <c r="N23" s="76"/>
      <c r="O23" s="64">
        <f>AG23*(1-('（様式１－１）見積書'!$Q$8))</f>
        <v>762300</v>
      </c>
      <c r="P23" s="93"/>
      <c r="S23" s="42" t="s">
        <v>6</v>
      </c>
      <c r="T23" s="52"/>
      <c r="U23" s="104">
        <v>611000</v>
      </c>
      <c r="V23" s="111"/>
      <c r="W23" s="104">
        <v>819000</v>
      </c>
      <c r="X23" s="111"/>
      <c r="Y23" s="104">
        <v>904000</v>
      </c>
      <c r="Z23" s="111"/>
      <c r="AA23" s="104">
        <v>673000</v>
      </c>
      <c r="AB23" s="111"/>
      <c r="AC23" s="104">
        <v>770000</v>
      </c>
      <c r="AD23" s="111"/>
      <c r="AE23" s="104">
        <v>722000</v>
      </c>
      <c r="AF23" s="111"/>
      <c r="AG23" s="104">
        <v>770000</v>
      </c>
      <c r="AH23" s="115"/>
    </row>
    <row r="24" spans="1:34" ht="18.75" customHeight="1">
      <c r="A24" s="42" t="s">
        <v>39</v>
      </c>
      <c r="B24" s="52"/>
      <c r="C24" s="64">
        <f>U24*(1-('（様式１－１）見積書'!$Q$8))</f>
        <v>625680</v>
      </c>
      <c r="D24" s="76"/>
      <c r="E24" s="64">
        <f>W24*(1-('（様式１－１）見積書'!$Q$8))</f>
        <v>842490</v>
      </c>
      <c r="F24" s="76"/>
      <c r="G24" s="64">
        <f>Y24*(1-('（様式１－１）見積書'!$Q$8))</f>
        <v>918720</v>
      </c>
      <c r="H24" s="76"/>
      <c r="I24" s="64">
        <f>AA24*(1-('（様式１－１）見積書'!$Q$8))</f>
        <v>696960</v>
      </c>
      <c r="J24" s="76"/>
      <c r="K24" s="64">
        <f>AC24*(1-('（様式１－１）見積書'!$Q$8))</f>
        <v>793980</v>
      </c>
      <c r="L24" s="76"/>
      <c r="M24" s="64">
        <f>AE24*(1-('（様式１－１）見積書'!$Q$8))</f>
        <v>745470</v>
      </c>
      <c r="N24" s="76"/>
      <c r="O24" s="64">
        <f>AG24*(1-('（様式１－１）見積書'!$Q$8))</f>
        <v>793980</v>
      </c>
      <c r="P24" s="93"/>
      <c r="S24" s="42" t="s">
        <v>39</v>
      </c>
      <c r="T24" s="52"/>
      <c r="U24" s="104">
        <v>632000</v>
      </c>
      <c r="V24" s="111"/>
      <c r="W24" s="104">
        <v>851000</v>
      </c>
      <c r="X24" s="111"/>
      <c r="Y24" s="104">
        <v>928000</v>
      </c>
      <c r="Z24" s="111"/>
      <c r="AA24" s="104">
        <v>704000</v>
      </c>
      <c r="AB24" s="111"/>
      <c r="AC24" s="104">
        <v>802000</v>
      </c>
      <c r="AD24" s="111"/>
      <c r="AE24" s="104">
        <v>753000</v>
      </c>
      <c r="AF24" s="111"/>
      <c r="AG24" s="104">
        <v>802000</v>
      </c>
      <c r="AH24" s="115"/>
    </row>
    <row r="25" spans="1:34" ht="18.75" customHeight="1">
      <c r="A25" s="42" t="s">
        <v>32</v>
      </c>
      <c r="B25" s="52"/>
      <c r="C25" s="64">
        <f>U25*(1-('（様式１－１）見積書'!$Q$8))</f>
        <v>647460</v>
      </c>
      <c r="D25" s="76"/>
      <c r="E25" s="64">
        <f>W25*(1-('（様式１－１）見積書'!$Q$8))</f>
        <v>873180</v>
      </c>
      <c r="F25" s="76"/>
      <c r="G25" s="64">
        <f>Y25*(1-('（様式１－１）見積書'!$Q$8))</f>
        <v>942480</v>
      </c>
      <c r="H25" s="76"/>
      <c r="I25" s="64">
        <f>AA25*(1-('（様式１－１）見積書'!$Q$8))</f>
        <v>726660</v>
      </c>
      <c r="J25" s="76"/>
      <c r="K25" s="64">
        <f>AC25*(1-('（様式１－１）見積書'!$Q$8))</f>
        <v>824670</v>
      </c>
      <c r="L25" s="76"/>
      <c r="M25" s="64">
        <f>AE25*(1-('（様式１－１）見積書'!$Q$8))</f>
        <v>776160</v>
      </c>
      <c r="N25" s="76"/>
      <c r="O25" s="64">
        <f>AG25*(1-('（様式１－１）見積書'!$Q$8))</f>
        <v>824670</v>
      </c>
      <c r="P25" s="93"/>
      <c r="S25" s="42" t="s">
        <v>32</v>
      </c>
      <c r="T25" s="52"/>
      <c r="U25" s="104">
        <v>654000</v>
      </c>
      <c r="V25" s="111"/>
      <c r="W25" s="104">
        <v>882000</v>
      </c>
      <c r="X25" s="111"/>
      <c r="Y25" s="104">
        <v>952000</v>
      </c>
      <c r="Z25" s="111"/>
      <c r="AA25" s="104">
        <v>734000</v>
      </c>
      <c r="AB25" s="111"/>
      <c r="AC25" s="104">
        <v>833000</v>
      </c>
      <c r="AD25" s="111"/>
      <c r="AE25" s="104">
        <v>784000</v>
      </c>
      <c r="AF25" s="111"/>
      <c r="AG25" s="104">
        <v>833000</v>
      </c>
      <c r="AH25" s="115"/>
    </row>
    <row r="26" spans="1:34" ht="18.75" customHeight="1">
      <c r="A26" s="42" t="s">
        <v>15</v>
      </c>
      <c r="B26" s="52"/>
      <c r="C26" s="64">
        <f>U26*(1-('（様式１－１）見積書'!$Q$8))</f>
        <v>669240</v>
      </c>
      <c r="D26" s="76"/>
      <c r="E26" s="64">
        <f>W26*(1-('（様式１－１）見積書'!$Q$8))</f>
        <v>904860</v>
      </c>
      <c r="F26" s="76"/>
      <c r="G26" s="64">
        <f>Y26*(1-('（様式１－１）見積書'!$Q$8))</f>
        <v>967230</v>
      </c>
      <c r="H26" s="76"/>
      <c r="I26" s="64">
        <f>AA26*(1-('（様式１－１）見積書'!$Q$8))</f>
        <v>757350</v>
      </c>
      <c r="J26" s="76"/>
      <c r="K26" s="64">
        <f>AC26*(1-('（様式１－１）見積書'!$Q$8))</f>
        <v>855360</v>
      </c>
      <c r="L26" s="76"/>
      <c r="M26" s="64">
        <f>AE26*(1-('（様式１－１）見積書'!$Q$8))</f>
        <v>806850</v>
      </c>
      <c r="N26" s="76"/>
      <c r="O26" s="64">
        <f>AG26*(1-('（様式１－１）見積書'!$Q$8))</f>
        <v>855360</v>
      </c>
      <c r="P26" s="93"/>
      <c r="S26" s="42" t="s">
        <v>15</v>
      </c>
      <c r="T26" s="52"/>
      <c r="U26" s="104">
        <v>676000</v>
      </c>
      <c r="V26" s="111"/>
      <c r="W26" s="104">
        <v>914000</v>
      </c>
      <c r="X26" s="111"/>
      <c r="Y26" s="104">
        <v>977000</v>
      </c>
      <c r="Z26" s="111"/>
      <c r="AA26" s="104">
        <v>765000</v>
      </c>
      <c r="AB26" s="111"/>
      <c r="AC26" s="104">
        <v>864000</v>
      </c>
      <c r="AD26" s="111"/>
      <c r="AE26" s="104">
        <v>815000</v>
      </c>
      <c r="AF26" s="111"/>
      <c r="AG26" s="104">
        <v>864000</v>
      </c>
      <c r="AH26" s="115"/>
    </row>
    <row r="27" spans="1:34" ht="18.75" customHeight="1">
      <c r="A27" s="42" t="s">
        <v>19</v>
      </c>
      <c r="B27" s="52"/>
      <c r="C27" s="64">
        <f>U27*(1-('（様式１－１）見積書'!$Q$8))</f>
        <v>691020</v>
      </c>
      <c r="D27" s="76"/>
      <c r="E27" s="64">
        <f>W27*(1-('（様式１－１）見積書'!$Q$8))</f>
        <v>936540</v>
      </c>
      <c r="F27" s="76"/>
      <c r="G27" s="64">
        <f>Y27*(1-('（様式１－１）見積書'!$Q$8))</f>
        <v>990990</v>
      </c>
      <c r="H27" s="76"/>
      <c r="I27" s="64">
        <f>AA27*(1-('（様式１－１）見積書'!$Q$8))</f>
        <v>787050</v>
      </c>
      <c r="J27" s="76"/>
      <c r="K27" s="64">
        <f>AC27*(1-('（様式１－１）見積書'!$Q$8))</f>
        <v>887040</v>
      </c>
      <c r="L27" s="76"/>
      <c r="M27" s="64">
        <f>AE27*(1-('（様式１－１）見積書'!$Q$8))</f>
        <v>836550</v>
      </c>
      <c r="N27" s="76"/>
      <c r="O27" s="64">
        <f>AG27*(1-('（様式１－１）見積書'!$Q$8))</f>
        <v>887040</v>
      </c>
      <c r="P27" s="93"/>
      <c r="S27" s="42" t="s">
        <v>19</v>
      </c>
      <c r="T27" s="52"/>
      <c r="U27" s="104">
        <v>698000</v>
      </c>
      <c r="V27" s="111"/>
      <c r="W27" s="104">
        <v>946000</v>
      </c>
      <c r="X27" s="111"/>
      <c r="Y27" s="104">
        <v>1001000</v>
      </c>
      <c r="Z27" s="111"/>
      <c r="AA27" s="104">
        <v>795000</v>
      </c>
      <c r="AB27" s="111"/>
      <c r="AC27" s="104">
        <v>896000</v>
      </c>
      <c r="AD27" s="111"/>
      <c r="AE27" s="104">
        <v>845000</v>
      </c>
      <c r="AF27" s="111"/>
      <c r="AG27" s="104">
        <v>896000</v>
      </c>
      <c r="AH27" s="115"/>
    </row>
    <row r="28" spans="1:34" ht="18.75" customHeight="1">
      <c r="A28" s="42" t="s">
        <v>56</v>
      </c>
      <c r="B28" s="52"/>
      <c r="C28" s="64">
        <f>U28*(1-('（様式１－１）見積書'!$Q$8))</f>
        <v>713790</v>
      </c>
      <c r="D28" s="76"/>
      <c r="E28" s="64">
        <f>W28*(1-('（様式１－１）見積書'!$Q$8))</f>
        <v>969210</v>
      </c>
      <c r="F28" s="76"/>
      <c r="G28" s="64">
        <f>Y28*(1-('（様式１－１）見積書'!$Q$8))</f>
        <v>1019700</v>
      </c>
      <c r="H28" s="76"/>
      <c r="I28" s="64">
        <f>AA28*(1-('（様式１－１）見積書'!$Q$8))</f>
        <v>818730</v>
      </c>
      <c r="J28" s="76"/>
      <c r="K28" s="64">
        <f>AC28*(1-('（様式１－１）見積書'!$Q$8))</f>
        <v>918720</v>
      </c>
      <c r="L28" s="76"/>
      <c r="M28" s="64">
        <f>AE28*(1-('（様式１－１）見積書'!$Q$8))</f>
        <v>868230</v>
      </c>
      <c r="N28" s="76"/>
      <c r="O28" s="64">
        <f>AG28*(1-('（様式１－１）見積書'!$Q$8))</f>
        <v>918720</v>
      </c>
      <c r="P28" s="93"/>
      <c r="S28" s="42" t="s">
        <v>56</v>
      </c>
      <c r="T28" s="52"/>
      <c r="U28" s="104">
        <v>721000</v>
      </c>
      <c r="V28" s="111"/>
      <c r="W28" s="104">
        <v>979000</v>
      </c>
      <c r="X28" s="111"/>
      <c r="Y28" s="104">
        <v>1030000</v>
      </c>
      <c r="Z28" s="111"/>
      <c r="AA28" s="104">
        <v>827000</v>
      </c>
      <c r="AB28" s="111"/>
      <c r="AC28" s="104">
        <v>928000</v>
      </c>
      <c r="AD28" s="111"/>
      <c r="AE28" s="104">
        <v>877000</v>
      </c>
      <c r="AF28" s="111"/>
      <c r="AG28" s="104">
        <v>928000</v>
      </c>
      <c r="AH28" s="115"/>
    </row>
    <row r="29" spans="1:34" ht="18.75" customHeight="1">
      <c r="A29" s="42" t="s">
        <v>55</v>
      </c>
      <c r="B29" s="52"/>
      <c r="C29" s="64">
        <f>U29*(1-('（様式１－１）見積書'!$Q$8))</f>
        <v>736560</v>
      </c>
      <c r="D29" s="76"/>
      <c r="E29" s="64">
        <f>W29*(1-('（様式１－１）見積書'!$Q$8))</f>
        <v>1002870</v>
      </c>
      <c r="F29" s="76"/>
      <c r="G29" s="64">
        <f>Y29*(1-('（様式１－１）見積書'!$Q$8))</f>
        <v>1053360</v>
      </c>
      <c r="H29" s="76"/>
      <c r="I29" s="64">
        <f>AA29*(1-('（様式１－１）見積書'!$Q$8))</f>
        <v>851400</v>
      </c>
      <c r="J29" s="76"/>
      <c r="K29" s="64">
        <f>AC29*(1-('（様式１－１）見積書'!$Q$8))</f>
        <v>952380</v>
      </c>
      <c r="L29" s="76"/>
      <c r="M29" s="64">
        <f>AE29*(1-('（様式１－１）見積書'!$Q$8))</f>
        <v>900900</v>
      </c>
      <c r="N29" s="76"/>
      <c r="O29" s="64">
        <f>AG29*(1-('（様式１－１）見積書'!$Q$8))</f>
        <v>952380</v>
      </c>
      <c r="P29" s="93"/>
      <c r="S29" s="42" t="s">
        <v>55</v>
      </c>
      <c r="T29" s="52"/>
      <c r="U29" s="104">
        <v>744000</v>
      </c>
      <c r="V29" s="111"/>
      <c r="W29" s="104">
        <v>1013000</v>
      </c>
      <c r="X29" s="111"/>
      <c r="Y29" s="104">
        <v>1064000</v>
      </c>
      <c r="Z29" s="111"/>
      <c r="AA29" s="104">
        <v>860000</v>
      </c>
      <c r="AB29" s="111"/>
      <c r="AC29" s="104">
        <v>962000</v>
      </c>
      <c r="AD29" s="111"/>
      <c r="AE29" s="104">
        <v>910000</v>
      </c>
      <c r="AF29" s="111"/>
      <c r="AG29" s="104">
        <v>962000</v>
      </c>
      <c r="AH29" s="115"/>
    </row>
    <row r="30" spans="1:34" ht="18.75" customHeight="1">
      <c r="A30" s="42" t="s">
        <v>30</v>
      </c>
      <c r="B30" s="52"/>
      <c r="C30" s="64">
        <f>U30*(1-('（様式１－１）見積書'!$Q$8))</f>
        <v>760320</v>
      </c>
      <c r="D30" s="76"/>
      <c r="E30" s="64">
        <f>W30*(1-('（様式１－１）見積書'!$Q$8))</f>
        <v>1036530</v>
      </c>
      <c r="F30" s="76"/>
      <c r="G30" s="64">
        <f>Y30*(1-('（様式１－１）見積書'!$Q$8))</f>
        <v>1088010</v>
      </c>
      <c r="H30" s="76"/>
      <c r="I30" s="64">
        <f>AA30*(1-('（様式１－１）見積書'!$Q$8))</f>
        <v>884070</v>
      </c>
      <c r="J30" s="76"/>
      <c r="K30" s="64">
        <f>AC30*(1-('（様式１－１）見積書'!$Q$8))</f>
        <v>985050</v>
      </c>
      <c r="L30" s="76"/>
      <c r="M30" s="64">
        <f>AE30*(1-('（様式１－１）見積書'!$Q$8))</f>
        <v>934560</v>
      </c>
      <c r="N30" s="76"/>
      <c r="O30" s="64">
        <f>AG30*(1-('（様式１－１）見積書'!$Q$8))</f>
        <v>985050</v>
      </c>
      <c r="P30" s="93"/>
      <c r="S30" s="42" t="s">
        <v>30</v>
      </c>
      <c r="T30" s="52"/>
      <c r="U30" s="104">
        <v>768000</v>
      </c>
      <c r="V30" s="111"/>
      <c r="W30" s="104">
        <v>1047000</v>
      </c>
      <c r="X30" s="111"/>
      <c r="Y30" s="104">
        <v>1099000</v>
      </c>
      <c r="Z30" s="111"/>
      <c r="AA30" s="104">
        <v>893000</v>
      </c>
      <c r="AB30" s="111"/>
      <c r="AC30" s="104">
        <v>995000</v>
      </c>
      <c r="AD30" s="111"/>
      <c r="AE30" s="104">
        <v>944000</v>
      </c>
      <c r="AF30" s="111"/>
      <c r="AG30" s="104">
        <v>995000</v>
      </c>
      <c r="AH30" s="115"/>
    </row>
    <row r="31" spans="1:34" ht="18.75" customHeight="1">
      <c r="A31" s="42" t="s">
        <v>57</v>
      </c>
      <c r="B31" s="52"/>
      <c r="C31" s="64">
        <f>U31*(1-('（様式１－１）見積書'!$Q$8))</f>
        <v>783090</v>
      </c>
      <c r="D31" s="76"/>
      <c r="E31" s="64">
        <f>W31*(1-('（様式１－１）見積書'!$Q$8))</f>
        <v>1070190</v>
      </c>
      <c r="F31" s="76"/>
      <c r="G31" s="64">
        <f>Y31*(1-('（様式１－１）見積書'!$Q$8))</f>
        <v>1121670</v>
      </c>
      <c r="H31" s="76"/>
      <c r="I31" s="64">
        <f>AA31*(1-('（様式１－１）見積書'!$Q$8))</f>
        <v>916740</v>
      </c>
      <c r="J31" s="76"/>
      <c r="K31" s="64">
        <f>AC31*(1-('（様式１－１）見積書'!$Q$8))</f>
        <v>1018710</v>
      </c>
      <c r="L31" s="76"/>
      <c r="M31" s="64">
        <f>AE31*(1-('（様式１－１）見積書'!$Q$8))</f>
        <v>967230</v>
      </c>
      <c r="N31" s="76"/>
      <c r="O31" s="64">
        <f>AG31*(1-('（様式１－１）見積書'!$Q$8))</f>
        <v>1018710</v>
      </c>
      <c r="P31" s="93"/>
      <c r="S31" s="42" t="s">
        <v>57</v>
      </c>
      <c r="T31" s="52"/>
      <c r="U31" s="104">
        <v>791000</v>
      </c>
      <c r="V31" s="111"/>
      <c r="W31" s="104">
        <v>1081000</v>
      </c>
      <c r="X31" s="111"/>
      <c r="Y31" s="104">
        <v>1133000</v>
      </c>
      <c r="Z31" s="111"/>
      <c r="AA31" s="104">
        <v>926000</v>
      </c>
      <c r="AB31" s="111"/>
      <c r="AC31" s="104">
        <v>1029000</v>
      </c>
      <c r="AD31" s="111"/>
      <c r="AE31" s="104">
        <v>977000</v>
      </c>
      <c r="AF31" s="111"/>
      <c r="AG31" s="104">
        <v>1029000</v>
      </c>
      <c r="AH31" s="115"/>
    </row>
    <row r="32" spans="1:34" ht="18.75" customHeight="1">
      <c r="A32" s="42" t="s">
        <v>23</v>
      </c>
      <c r="B32" s="52"/>
      <c r="C32" s="64">
        <f>U32*(1-('（様式１－１）見積書'!$Q$8))</f>
        <v>805860</v>
      </c>
      <c r="D32" s="76"/>
      <c r="E32" s="64">
        <f>W32*(1-('（様式１－１）見積書'!$Q$8))</f>
        <v>1104840</v>
      </c>
      <c r="F32" s="76"/>
      <c r="G32" s="64">
        <f>Y32*(1-('（様式１－１）見積書'!$Q$8))</f>
        <v>1156320</v>
      </c>
      <c r="H32" s="76"/>
      <c r="I32" s="64">
        <f>AA32*(1-('（様式１－１）見積書'!$Q$8))</f>
        <v>949410</v>
      </c>
      <c r="J32" s="76"/>
      <c r="K32" s="64">
        <f>AC32*(1-('（様式１－１）見積書'!$Q$8))</f>
        <v>1052370</v>
      </c>
      <c r="L32" s="76"/>
      <c r="M32" s="64">
        <f>AE32*(1-('（様式１－１）見積書'!$Q$8))</f>
        <v>999900</v>
      </c>
      <c r="N32" s="76"/>
      <c r="O32" s="64">
        <f>AG32*(1-('（様式１－１）見積書'!$Q$8))</f>
        <v>1052370</v>
      </c>
      <c r="P32" s="93"/>
      <c r="S32" s="42" t="s">
        <v>23</v>
      </c>
      <c r="T32" s="52"/>
      <c r="U32" s="104">
        <v>814000</v>
      </c>
      <c r="V32" s="111"/>
      <c r="W32" s="104">
        <v>1116000</v>
      </c>
      <c r="X32" s="111"/>
      <c r="Y32" s="104">
        <v>1168000</v>
      </c>
      <c r="Z32" s="111"/>
      <c r="AA32" s="104">
        <v>959000</v>
      </c>
      <c r="AB32" s="111"/>
      <c r="AC32" s="104">
        <v>1063000</v>
      </c>
      <c r="AD32" s="111"/>
      <c r="AE32" s="104">
        <v>1010000</v>
      </c>
      <c r="AF32" s="111"/>
      <c r="AG32" s="104">
        <v>1063000</v>
      </c>
      <c r="AH32" s="115"/>
    </row>
    <row r="33" spans="1:34" ht="18.75" customHeight="1">
      <c r="A33" s="42" t="s">
        <v>43</v>
      </c>
      <c r="B33" s="52"/>
      <c r="C33" s="64">
        <f>U33*(1-('（様式１－１）見積書'!$Q$8))</f>
        <v>828630</v>
      </c>
      <c r="D33" s="76"/>
      <c r="E33" s="64">
        <f>W33*(1-('（様式１－１）見積書'!$Q$8))</f>
        <v>1138500</v>
      </c>
      <c r="F33" s="76"/>
      <c r="G33" s="64">
        <f>Y33*(1-('（様式１－１）見積書'!$Q$8))</f>
        <v>1190970</v>
      </c>
      <c r="H33" s="76"/>
      <c r="I33" s="64">
        <f>AA33*(1-('（様式１－１）見積書'!$Q$8))</f>
        <v>981090</v>
      </c>
      <c r="J33" s="76"/>
      <c r="K33" s="64">
        <f>AC33*(1-('（様式１－１）見積書'!$Q$8))</f>
        <v>1086030</v>
      </c>
      <c r="L33" s="76"/>
      <c r="M33" s="64">
        <f>AE33*(1-('（様式１－１）見積書'!$Q$8))</f>
        <v>1033560</v>
      </c>
      <c r="N33" s="76"/>
      <c r="O33" s="64">
        <f>AG33*(1-('（様式１－１）見積書'!$Q$8))</f>
        <v>1086030</v>
      </c>
      <c r="P33" s="93"/>
      <c r="S33" s="42" t="s">
        <v>43</v>
      </c>
      <c r="T33" s="52"/>
      <c r="U33" s="104">
        <v>837000</v>
      </c>
      <c r="V33" s="111"/>
      <c r="W33" s="104">
        <v>1150000</v>
      </c>
      <c r="X33" s="111"/>
      <c r="Y33" s="104">
        <v>1203000</v>
      </c>
      <c r="Z33" s="111"/>
      <c r="AA33" s="104">
        <v>991000</v>
      </c>
      <c r="AB33" s="111"/>
      <c r="AC33" s="104">
        <v>1097000</v>
      </c>
      <c r="AD33" s="111"/>
      <c r="AE33" s="104">
        <v>1044000</v>
      </c>
      <c r="AF33" s="111"/>
      <c r="AG33" s="104">
        <v>1097000</v>
      </c>
      <c r="AH33" s="115"/>
    </row>
    <row r="34" spans="1:34" s="36" customFormat="1" ht="12" customHeight="1">
      <c r="A34" s="44" t="s">
        <v>38</v>
      </c>
      <c r="B34" s="54"/>
      <c r="C34" s="66">
        <f>C33</f>
        <v>828630</v>
      </c>
      <c r="D34" s="78" t="s">
        <v>58</v>
      </c>
      <c r="E34" s="66">
        <f>E33</f>
        <v>1138500</v>
      </c>
      <c r="F34" s="78" t="s">
        <v>58</v>
      </c>
      <c r="G34" s="66">
        <f>G33</f>
        <v>1190970</v>
      </c>
      <c r="H34" s="78" t="s">
        <v>58</v>
      </c>
      <c r="I34" s="66">
        <f>I33</f>
        <v>981090</v>
      </c>
      <c r="J34" s="78" t="s">
        <v>58</v>
      </c>
      <c r="K34" s="66">
        <f>K33</f>
        <v>1086030</v>
      </c>
      <c r="L34" s="78" t="s">
        <v>58</v>
      </c>
      <c r="M34" s="66">
        <f>M33</f>
        <v>1033560</v>
      </c>
      <c r="N34" s="78" t="s">
        <v>58</v>
      </c>
      <c r="O34" s="66">
        <f>O33</f>
        <v>1086030</v>
      </c>
      <c r="P34" s="94" t="s">
        <v>58</v>
      </c>
      <c r="S34" s="44" t="s">
        <v>38</v>
      </c>
      <c r="T34" s="54"/>
      <c r="U34" s="69">
        <f>U33</f>
        <v>837000</v>
      </c>
      <c r="V34" s="78" t="s">
        <v>58</v>
      </c>
      <c r="W34" s="69">
        <f>W33</f>
        <v>1150000</v>
      </c>
      <c r="X34" s="78" t="s">
        <v>58</v>
      </c>
      <c r="Y34" s="69">
        <f>Y33</f>
        <v>1203000</v>
      </c>
      <c r="Z34" s="78" t="s">
        <v>58</v>
      </c>
      <c r="AA34" s="69">
        <f>AA33</f>
        <v>991000</v>
      </c>
      <c r="AB34" s="78" t="s">
        <v>58</v>
      </c>
      <c r="AC34" s="69">
        <f>AC33</f>
        <v>1097000</v>
      </c>
      <c r="AD34" s="78" t="s">
        <v>58</v>
      </c>
      <c r="AE34" s="69">
        <f>AE33</f>
        <v>1044000</v>
      </c>
      <c r="AF34" s="78" t="s">
        <v>58</v>
      </c>
      <c r="AG34" s="69">
        <f>AG33</f>
        <v>1097000</v>
      </c>
      <c r="AH34" s="94" t="s">
        <v>58</v>
      </c>
    </row>
    <row r="35" spans="1:34" s="36" customFormat="1" ht="12" customHeight="1">
      <c r="A35" s="45"/>
      <c r="B35" s="55"/>
      <c r="C35" s="67" t="s">
        <v>44</v>
      </c>
      <c r="D35" s="79"/>
      <c r="E35" s="67" t="s">
        <v>44</v>
      </c>
      <c r="F35" s="79"/>
      <c r="G35" s="67" t="s">
        <v>44</v>
      </c>
      <c r="H35" s="79"/>
      <c r="I35" s="67" t="s">
        <v>44</v>
      </c>
      <c r="J35" s="79"/>
      <c r="K35" s="67" t="s">
        <v>44</v>
      </c>
      <c r="L35" s="79"/>
      <c r="M35" s="67" t="s">
        <v>44</v>
      </c>
      <c r="N35" s="79"/>
      <c r="O35" s="67" t="s">
        <v>44</v>
      </c>
      <c r="P35" s="95"/>
      <c r="S35" s="45"/>
      <c r="T35" s="55"/>
      <c r="U35" s="67" t="s">
        <v>44</v>
      </c>
      <c r="V35" s="79"/>
      <c r="W35" s="67" t="s">
        <v>44</v>
      </c>
      <c r="X35" s="79"/>
      <c r="Y35" s="67" t="s">
        <v>44</v>
      </c>
      <c r="Z35" s="79"/>
      <c r="AA35" s="67" t="s">
        <v>44</v>
      </c>
      <c r="AB35" s="79"/>
      <c r="AC35" s="67" t="s">
        <v>44</v>
      </c>
      <c r="AD35" s="79"/>
      <c r="AE35" s="67" t="s">
        <v>44</v>
      </c>
      <c r="AF35" s="79"/>
      <c r="AG35" s="67" t="s">
        <v>44</v>
      </c>
      <c r="AH35" s="95"/>
    </row>
    <row r="36" spans="1:34" s="36" customFormat="1" ht="12" customHeight="1">
      <c r="A36" s="46"/>
      <c r="B36" s="56"/>
      <c r="C36" s="68">
        <f>ROUNDDOWN(U36*(1-('（様式１－１）見積書'!$Q$8)),-3)</f>
        <v>18000</v>
      </c>
      <c r="D36" s="80" t="s">
        <v>17</v>
      </c>
      <c r="E36" s="68">
        <f>ROUNDDOWN(W36*(1-('（様式１－１）見積書'!$Q$8)),-3)</f>
        <v>25000</v>
      </c>
      <c r="F36" s="81" t="s">
        <v>17</v>
      </c>
      <c r="G36" s="68">
        <f>ROUNDDOWN(Y36*(1-('（様式１－１）見積書'!$Q$8)),-3)</f>
        <v>21000</v>
      </c>
      <c r="H36" s="81" t="s">
        <v>17</v>
      </c>
      <c r="I36" s="68">
        <f>ROUNDDOWN(AA36*(1-('（様式１－１）見積書'!$Q$8)),-3)</f>
        <v>19000</v>
      </c>
      <c r="J36" s="81" t="s">
        <v>17</v>
      </c>
      <c r="K36" s="68">
        <f>ROUNDDOWN(AC36*(1-('（様式１－１）見積書'!$Q$8)),-3)</f>
        <v>20000</v>
      </c>
      <c r="L36" s="81" t="s">
        <v>17</v>
      </c>
      <c r="M36" s="68">
        <f>ROUNDDOWN(AE36*(1-('（様式１－１）見積書'!$Q$8)),-3)</f>
        <v>20000</v>
      </c>
      <c r="N36" s="81" t="s">
        <v>17</v>
      </c>
      <c r="O36" s="68">
        <f>ROUNDDOWN(AG36*(1-('（様式１－１）見積書'!$Q$8)),-3)</f>
        <v>20000</v>
      </c>
      <c r="P36" s="96" t="s">
        <v>17</v>
      </c>
      <c r="S36" s="46"/>
      <c r="T36" s="56"/>
      <c r="U36" s="105">
        <v>19000</v>
      </c>
      <c r="V36" s="81" t="s">
        <v>17</v>
      </c>
      <c r="W36" s="105">
        <v>26000</v>
      </c>
      <c r="X36" s="81" t="s">
        <v>17</v>
      </c>
      <c r="Y36" s="105">
        <v>22000</v>
      </c>
      <c r="Z36" s="81" t="s">
        <v>17</v>
      </c>
      <c r="AA36" s="105">
        <v>20000</v>
      </c>
      <c r="AB36" s="81" t="s">
        <v>17</v>
      </c>
      <c r="AC36" s="105">
        <v>21000</v>
      </c>
      <c r="AD36" s="81" t="s">
        <v>17</v>
      </c>
      <c r="AE36" s="105">
        <v>21000</v>
      </c>
      <c r="AF36" s="81" t="s">
        <v>17</v>
      </c>
      <c r="AG36" s="105">
        <v>21000</v>
      </c>
      <c r="AH36" s="96" t="s">
        <v>17</v>
      </c>
    </row>
    <row r="37" spans="1:34" s="36" customFormat="1" ht="12" customHeight="1">
      <c r="A37" s="44" t="s">
        <v>62</v>
      </c>
      <c r="B37" s="54"/>
      <c r="C37" s="69">
        <f>C34+(C36*13)</f>
        <v>1062630</v>
      </c>
      <c r="D37" s="78" t="s">
        <v>58</v>
      </c>
      <c r="E37" s="69">
        <f>E34+(E36*13)</f>
        <v>1463500</v>
      </c>
      <c r="F37" s="78" t="s">
        <v>58</v>
      </c>
      <c r="G37" s="69">
        <f>G34+(G36*13)</f>
        <v>1463970</v>
      </c>
      <c r="H37" s="78" t="s">
        <v>58</v>
      </c>
      <c r="I37" s="69">
        <f>I34+(I36*13)</f>
        <v>1228090</v>
      </c>
      <c r="J37" s="78" t="s">
        <v>58</v>
      </c>
      <c r="K37" s="69">
        <f>K34+(K36*13)</f>
        <v>1346030</v>
      </c>
      <c r="L37" s="78" t="s">
        <v>58</v>
      </c>
      <c r="M37" s="69">
        <f>M34+(M36*13)</f>
        <v>1293560</v>
      </c>
      <c r="N37" s="78" t="s">
        <v>58</v>
      </c>
      <c r="O37" s="69">
        <f>O34+(O36*13)</f>
        <v>1346030</v>
      </c>
      <c r="P37" s="94" t="s">
        <v>58</v>
      </c>
      <c r="S37" s="44" t="s">
        <v>62</v>
      </c>
      <c r="T37" s="54"/>
      <c r="U37" s="69">
        <f>U34+(U36*13)</f>
        <v>1084000</v>
      </c>
      <c r="V37" s="78" t="s">
        <v>58</v>
      </c>
      <c r="W37" s="69">
        <f>W34+(W36*13)</f>
        <v>1488000</v>
      </c>
      <c r="X37" s="78" t="s">
        <v>58</v>
      </c>
      <c r="Y37" s="69">
        <f>Y34+(Y36*13)</f>
        <v>1489000</v>
      </c>
      <c r="Z37" s="78" t="s">
        <v>58</v>
      </c>
      <c r="AA37" s="69">
        <f>AA34+(AA36*13)</f>
        <v>1251000</v>
      </c>
      <c r="AB37" s="78" t="s">
        <v>58</v>
      </c>
      <c r="AC37" s="69">
        <f>AC34+(AC36*13)</f>
        <v>1370000</v>
      </c>
      <c r="AD37" s="78" t="s">
        <v>58</v>
      </c>
      <c r="AE37" s="69">
        <f>AE34+(AE36*13)</f>
        <v>1317000</v>
      </c>
      <c r="AF37" s="78" t="s">
        <v>58</v>
      </c>
      <c r="AG37" s="69">
        <f>AG34+(AG36*13)</f>
        <v>1370000</v>
      </c>
      <c r="AH37" s="94" t="s">
        <v>58</v>
      </c>
    </row>
    <row r="38" spans="1:34" s="36" customFormat="1" ht="12" customHeight="1">
      <c r="A38" s="45"/>
      <c r="B38" s="55"/>
      <c r="C38" s="67" t="s">
        <v>44</v>
      </c>
      <c r="D38" s="79"/>
      <c r="E38" s="67" t="s">
        <v>44</v>
      </c>
      <c r="F38" s="79"/>
      <c r="G38" s="67" t="s">
        <v>44</v>
      </c>
      <c r="H38" s="79"/>
      <c r="I38" s="67" t="s">
        <v>44</v>
      </c>
      <c r="J38" s="79"/>
      <c r="K38" s="67" t="s">
        <v>44</v>
      </c>
      <c r="L38" s="79"/>
      <c r="M38" s="67" t="s">
        <v>44</v>
      </c>
      <c r="N38" s="79"/>
      <c r="O38" s="67" t="s">
        <v>44</v>
      </c>
      <c r="P38" s="95"/>
      <c r="S38" s="45"/>
      <c r="T38" s="55"/>
      <c r="U38" s="67" t="s">
        <v>44</v>
      </c>
      <c r="V38" s="79"/>
      <c r="W38" s="67" t="s">
        <v>44</v>
      </c>
      <c r="X38" s="79"/>
      <c r="Y38" s="67" t="s">
        <v>44</v>
      </c>
      <c r="Z38" s="79"/>
      <c r="AA38" s="67" t="s">
        <v>44</v>
      </c>
      <c r="AB38" s="79"/>
      <c r="AC38" s="67" t="s">
        <v>44</v>
      </c>
      <c r="AD38" s="79"/>
      <c r="AE38" s="67" t="s">
        <v>44</v>
      </c>
      <c r="AF38" s="79"/>
      <c r="AG38" s="67" t="s">
        <v>44</v>
      </c>
      <c r="AH38" s="95"/>
    </row>
    <row r="39" spans="1:34" s="36" customFormat="1" ht="12" customHeight="1">
      <c r="A39" s="46"/>
      <c r="B39" s="56"/>
      <c r="C39" s="68">
        <f>ROUNDDOWN(U39*(1-('（様式１－１）見積書'!$Q$8)),-3)</f>
        <v>13000</v>
      </c>
      <c r="D39" s="81" t="s">
        <v>17</v>
      </c>
      <c r="E39" s="68">
        <f>ROUNDDOWN(W39*(1-('（様式１－１）見積書'!$Q$8)),-3)</f>
        <v>16000</v>
      </c>
      <c r="F39" s="81" t="s">
        <v>17</v>
      </c>
      <c r="G39" s="68">
        <f>ROUNDDOWN(Y39*(1-('（様式１－１）見積書'!$Q$8)),-3)</f>
        <v>16000</v>
      </c>
      <c r="H39" s="81" t="s">
        <v>17</v>
      </c>
      <c r="I39" s="68">
        <f>ROUNDDOWN(AA39*(1-('（様式１－１）見積書'!$Q$8)),-3)</f>
        <v>13000</v>
      </c>
      <c r="J39" s="81" t="s">
        <v>17</v>
      </c>
      <c r="K39" s="68">
        <f>ROUNDDOWN(AC39*(1-('（様式１－１）見積書'!$Q$8)),-3)</f>
        <v>13000</v>
      </c>
      <c r="L39" s="81" t="s">
        <v>17</v>
      </c>
      <c r="M39" s="68">
        <f>ROUNDDOWN(AE39*(1-('（様式１－１）見積書'!$Q$8)),-3)</f>
        <v>13000</v>
      </c>
      <c r="N39" s="81" t="s">
        <v>17</v>
      </c>
      <c r="O39" s="68">
        <f>ROUNDDOWN(AG39*(1-('（様式１－１）見積書'!$Q$8)),-3)</f>
        <v>13000</v>
      </c>
      <c r="P39" s="96" t="s">
        <v>17</v>
      </c>
      <c r="S39" s="46"/>
      <c r="T39" s="56"/>
      <c r="U39" s="105">
        <v>14000</v>
      </c>
      <c r="V39" s="81" t="s">
        <v>17</v>
      </c>
      <c r="W39" s="105">
        <v>17000</v>
      </c>
      <c r="X39" s="81" t="s">
        <v>17</v>
      </c>
      <c r="Y39" s="105">
        <v>17000</v>
      </c>
      <c r="Z39" s="81" t="s">
        <v>17</v>
      </c>
      <c r="AA39" s="105">
        <v>14000</v>
      </c>
      <c r="AB39" s="81" t="s">
        <v>17</v>
      </c>
      <c r="AC39" s="105">
        <v>14000</v>
      </c>
      <c r="AD39" s="81" t="s">
        <v>17</v>
      </c>
      <c r="AE39" s="105">
        <v>14000</v>
      </c>
      <c r="AF39" s="81" t="s">
        <v>17</v>
      </c>
      <c r="AG39" s="105">
        <v>14000</v>
      </c>
      <c r="AH39" s="96" t="s">
        <v>17</v>
      </c>
    </row>
    <row r="40" spans="1:34" s="36" customFormat="1" ht="12" customHeight="1">
      <c r="A40" s="44" t="s">
        <v>10</v>
      </c>
      <c r="B40" s="54"/>
      <c r="C40" s="66">
        <f>C37+(C39*25)</f>
        <v>1387630</v>
      </c>
      <c r="D40" s="78" t="s">
        <v>58</v>
      </c>
      <c r="E40" s="69">
        <f>E37+(E39*25)</f>
        <v>1863500</v>
      </c>
      <c r="F40" s="78" t="s">
        <v>58</v>
      </c>
      <c r="G40" s="69">
        <f>G37+(G39*25)</f>
        <v>1863970</v>
      </c>
      <c r="H40" s="78" t="s">
        <v>58</v>
      </c>
      <c r="I40" s="69">
        <f>I37+(I39*25)</f>
        <v>1553090</v>
      </c>
      <c r="J40" s="78" t="s">
        <v>58</v>
      </c>
      <c r="K40" s="69">
        <f>K37+(K39*25)</f>
        <v>1671030</v>
      </c>
      <c r="L40" s="78" t="s">
        <v>58</v>
      </c>
      <c r="M40" s="69">
        <f>M37+(M39*25)</f>
        <v>1618560</v>
      </c>
      <c r="N40" s="78" t="s">
        <v>58</v>
      </c>
      <c r="O40" s="69">
        <f>O37+(O39*25)</f>
        <v>1671030</v>
      </c>
      <c r="P40" s="94" t="s">
        <v>58</v>
      </c>
      <c r="S40" s="44" t="s">
        <v>10</v>
      </c>
      <c r="T40" s="54"/>
      <c r="U40" s="69">
        <f>U37+(U39*25)</f>
        <v>1434000</v>
      </c>
      <c r="V40" s="78" t="s">
        <v>58</v>
      </c>
      <c r="W40" s="69">
        <f>W37+(W39*25)</f>
        <v>1913000</v>
      </c>
      <c r="X40" s="78" t="s">
        <v>58</v>
      </c>
      <c r="Y40" s="69">
        <f>Y37+(Y39*25)</f>
        <v>1914000</v>
      </c>
      <c r="Z40" s="78" t="s">
        <v>58</v>
      </c>
      <c r="AA40" s="69">
        <f>AA37+(AA39*25)</f>
        <v>1601000</v>
      </c>
      <c r="AB40" s="78" t="s">
        <v>58</v>
      </c>
      <c r="AC40" s="69">
        <f>AC37+(AC39*25)</f>
        <v>1720000</v>
      </c>
      <c r="AD40" s="78" t="s">
        <v>58</v>
      </c>
      <c r="AE40" s="69">
        <f>AE37+(AE39*25)</f>
        <v>1667000</v>
      </c>
      <c r="AF40" s="78" t="s">
        <v>58</v>
      </c>
      <c r="AG40" s="69">
        <f>AG37+(AG39*25)</f>
        <v>1720000</v>
      </c>
      <c r="AH40" s="94" t="s">
        <v>58</v>
      </c>
    </row>
    <row r="41" spans="1:34" s="36" customFormat="1" ht="12" customHeight="1">
      <c r="A41" s="45"/>
      <c r="B41" s="55"/>
      <c r="C41" s="67" t="s">
        <v>44</v>
      </c>
      <c r="D41" s="79"/>
      <c r="E41" s="67" t="s">
        <v>44</v>
      </c>
      <c r="F41" s="79"/>
      <c r="G41" s="67" t="s">
        <v>44</v>
      </c>
      <c r="H41" s="79"/>
      <c r="I41" s="67" t="s">
        <v>44</v>
      </c>
      <c r="J41" s="79"/>
      <c r="K41" s="67" t="s">
        <v>44</v>
      </c>
      <c r="L41" s="79"/>
      <c r="M41" s="67" t="s">
        <v>44</v>
      </c>
      <c r="N41" s="79"/>
      <c r="O41" s="67" t="s">
        <v>44</v>
      </c>
      <c r="P41" s="95"/>
      <c r="S41" s="45"/>
      <c r="T41" s="55"/>
      <c r="U41" s="67" t="s">
        <v>44</v>
      </c>
      <c r="V41" s="79"/>
      <c r="W41" s="67" t="s">
        <v>44</v>
      </c>
      <c r="X41" s="79"/>
      <c r="Y41" s="67" t="s">
        <v>44</v>
      </c>
      <c r="Z41" s="79"/>
      <c r="AA41" s="67" t="s">
        <v>44</v>
      </c>
      <c r="AB41" s="79"/>
      <c r="AC41" s="67" t="s">
        <v>44</v>
      </c>
      <c r="AD41" s="79"/>
      <c r="AE41" s="67" t="s">
        <v>44</v>
      </c>
      <c r="AF41" s="79"/>
      <c r="AG41" s="67" t="s">
        <v>44</v>
      </c>
      <c r="AH41" s="95"/>
    </row>
    <row r="42" spans="1:34" s="36" customFormat="1" ht="12" customHeight="1">
      <c r="A42" s="46"/>
      <c r="B42" s="56"/>
      <c r="C42" s="68">
        <f>ROUNDDOWN(U42*(1-('（様式１－１）見積書'!$Q$8)),-3)</f>
        <v>12000</v>
      </c>
      <c r="D42" s="81" t="s">
        <v>17</v>
      </c>
      <c r="E42" s="68">
        <f>ROUNDDOWN(W42*(1-('（様式１－１）見積書'!$Q$8)),-3)</f>
        <v>15000</v>
      </c>
      <c r="F42" s="81" t="s">
        <v>17</v>
      </c>
      <c r="G42" s="68">
        <f>ROUNDDOWN(Y42*(1-('（様式１－１）見積書'!$Q$8)),-3)</f>
        <v>15000</v>
      </c>
      <c r="H42" s="81" t="s">
        <v>17</v>
      </c>
      <c r="I42" s="68">
        <f>ROUNDDOWN(AA42*(1-('（様式１－１）見積書'!$Q$8)),-3)</f>
        <v>11000</v>
      </c>
      <c r="J42" s="81" t="s">
        <v>17</v>
      </c>
      <c r="K42" s="68">
        <f>ROUNDDOWN(AC42*(1-('（様式１－１）見積書'!$Q$8)),-3)</f>
        <v>11000</v>
      </c>
      <c r="L42" s="81" t="s">
        <v>17</v>
      </c>
      <c r="M42" s="68">
        <f>ROUNDDOWN(AE42*(1-('（様式１－１）見積書'!$Q$8)),-3)</f>
        <v>11000</v>
      </c>
      <c r="N42" s="81" t="s">
        <v>17</v>
      </c>
      <c r="O42" s="68">
        <f>ROUNDDOWN(AG42*(1-('（様式１－１）見積書'!$Q$8)),-3)</f>
        <v>11000</v>
      </c>
      <c r="P42" s="96" t="s">
        <v>17</v>
      </c>
      <c r="S42" s="46"/>
      <c r="T42" s="56"/>
      <c r="U42" s="105">
        <v>13000</v>
      </c>
      <c r="V42" s="81" t="s">
        <v>17</v>
      </c>
      <c r="W42" s="105">
        <v>16000</v>
      </c>
      <c r="X42" s="81" t="s">
        <v>17</v>
      </c>
      <c r="Y42" s="105">
        <v>16000</v>
      </c>
      <c r="Z42" s="81" t="s">
        <v>17</v>
      </c>
      <c r="AA42" s="105">
        <v>12000</v>
      </c>
      <c r="AB42" s="81" t="s">
        <v>17</v>
      </c>
      <c r="AC42" s="105">
        <v>12000</v>
      </c>
      <c r="AD42" s="81" t="s">
        <v>17</v>
      </c>
      <c r="AE42" s="105">
        <v>12000</v>
      </c>
      <c r="AF42" s="81" t="s">
        <v>17</v>
      </c>
      <c r="AG42" s="105">
        <v>12000</v>
      </c>
      <c r="AH42" s="96" t="s">
        <v>17</v>
      </c>
    </row>
    <row r="43" spans="1:34" s="36" customFormat="1" ht="12" customHeight="1">
      <c r="A43" s="44" t="s">
        <v>50</v>
      </c>
      <c r="B43" s="54"/>
      <c r="C43" s="66">
        <f>C40+(C42*50)</f>
        <v>1987630</v>
      </c>
      <c r="D43" s="78" t="s">
        <v>58</v>
      </c>
      <c r="E43" s="66">
        <f>E40+(E42*50)</f>
        <v>2613500</v>
      </c>
      <c r="F43" s="78" t="s">
        <v>58</v>
      </c>
      <c r="G43" s="66">
        <f>G40+(G42*50)</f>
        <v>2613970</v>
      </c>
      <c r="H43" s="78" t="s">
        <v>58</v>
      </c>
      <c r="I43" s="66">
        <f>I40+(I42*50)</f>
        <v>2103090</v>
      </c>
      <c r="J43" s="78" t="s">
        <v>58</v>
      </c>
      <c r="K43" s="66">
        <f>K40+(K42*50)</f>
        <v>2221030</v>
      </c>
      <c r="L43" s="78" t="s">
        <v>58</v>
      </c>
      <c r="M43" s="66">
        <f>M40+(M42*50)</f>
        <v>2168560</v>
      </c>
      <c r="N43" s="78" t="s">
        <v>58</v>
      </c>
      <c r="O43" s="66">
        <f>O40+(O42*50)</f>
        <v>2221030</v>
      </c>
      <c r="P43" s="94" t="s">
        <v>58</v>
      </c>
      <c r="S43" s="44" t="s">
        <v>50</v>
      </c>
      <c r="T43" s="54"/>
      <c r="U43" s="69">
        <f>U40+(U42*50)</f>
        <v>2084000</v>
      </c>
      <c r="V43" s="78" t="s">
        <v>58</v>
      </c>
      <c r="W43" s="69">
        <f>W40+(W42*50)</f>
        <v>2713000</v>
      </c>
      <c r="X43" s="78" t="s">
        <v>58</v>
      </c>
      <c r="Y43" s="69">
        <f>Y40+(Y42*50)</f>
        <v>2714000</v>
      </c>
      <c r="Z43" s="78" t="s">
        <v>58</v>
      </c>
      <c r="AA43" s="69">
        <f>AA40+(AA42*50)</f>
        <v>2201000</v>
      </c>
      <c r="AB43" s="78" t="s">
        <v>58</v>
      </c>
      <c r="AC43" s="69">
        <f>AC40+(AC42*50)</f>
        <v>2320000</v>
      </c>
      <c r="AD43" s="78" t="s">
        <v>58</v>
      </c>
      <c r="AE43" s="69">
        <f>AE40+(AE42*50)</f>
        <v>2267000</v>
      </c>
      <c r="AF43" s="78" t="s">
        <v>58</v>
      </c>
      <c r="AG43" s="69">
        <f>AG40+(AG42*50)</f>
        <v>2320000</v>
      </c>
      <c r="AH43" s="94" t="s">
        <v>58</v>
      </c>
    </row>
    <row r="44" spans="1:34" s="36" customFormat="1" ht="12" customHeight="1">
      <c r="A44" s="45"/>
      <c r="B44" s="55"/>
      <c r="C44" s="67" t="s">
        <v>44</v>
      </c>
      <c r="D44" s="79"/>
      <c r="E44" s="67" t="s">
        <v>44</v>
      </c>
      <c r="F44" s="79"/>
      <c r="G44" s="67" t="s">
        <v>44</v>
      </c>
      <c r="H44" s="79"/>
      <c r="I44" s="67" t="s">
        <v>44</v>
      </c>
      <c r="J44" s="79"/>
      <c r="K44" s="67" t="s">
        <v>44</v>
      </c>
      <c r="L44" s="79"/>
      <c r="M44" s="67" t="s">
        <v>44</v>
      </c>
      <c r="N44" s="79"/>
      <c r="O44" s="67" t="s">
        <v>44</v>
      </c>
      <c r="P44" s="95"/>
      <c r="S44" s="45"/>
      <c r="T44" s="55"/>
      <c r="U44" s="67" t="s">
        <v>44</v>
      </c>
      <c r="V44" s="79"/>
      <c r="W44" s="67" t="s">
        <v>44</v>
      </c>
      <c r="X44" s="79"/>
      <c r="Y44" s="67" t="s">
        <v>44</v>
      </c>
      <c r="Z44" s="79"/>
      <c r="AA44" s="67" t="s">
        <v>44</v>
      </c>
      <c r="AB44" s="79"/>
      <c r="AC44" s="67" t="s">
        <v>44</v>
      </c>
      <c r="AD44" s="79"/>
      <c r="AE44" s="67" t="s">
        <v>44</v>
      </c>
      <c r="AF44" s="79"/>
      <c r="AG44" s="67" t="s">
        <v>44</v>
      </c>
      <c r="AH44" s="95"/>
    </row>
    <row r="45" spans="1:34" s="36" customFormat="1" ht="12" customHeight="1">
      <c r="A45" s="46"/>
      <c r="B45" s="56"/>
      <c r="C45" s="68">
        <f>ROUNDDOWN(U45*(1-('（様式１－１）見積書'!$Q$8)),-3)</f>
        <v>9000</v>
      </c>
      <c r="D45" s="81" t="s">
        <v>17</v>
      </c>
      <c r="E45" s="68">
        <f>ROUNDDOWN(W45*(1-('（様式１－１）見積書'!$Q$8)),-3)</f>
        <v>11000</v>
      </c>
      <c r="F45" s="81" t="s">
        <v>17</v>
      </c>
      <c r="G45" s="68">
        <f>ROUNDDOWN(Y45*(1-('（様式１－１）見積書'!$Q$8)),-3)</f>
        <v>11000</v>
      </c>
      <c r="H45" s="81" t="s">
        <v>17</v>
      </c>
      <c r="I45" s="68">
        <f>ROUNDDOWN(AA45*(1-('（様式１－１）見積書'!$Q$8)),-3)</f>
        <v>9000</v>
      </c>
      <c r="J45" s="81" t="s">
        <v>17</v>
      </c>
      <c r="K45" s="68">
        <f>ROUNDDOWN(AC45*(1-('（様式１－１）見積書'!$Q$8)),-3)</f>
        <v>9000</v>
      </c>
      <c r="L45" s="81" t="s">
        <v>17</v>
      </c>
      <c r="M45" s="68">
        <f>ROUNDDOWN(AE45*(1-('（様式１－１）見積書'!$Q$8)),-3)</f>
        <v>9000</v>
      </c>
      <c r="N45" s="81" t="s">
        <v>17</v>
      </c>
      <c r="O45" s="68">
        <f>ROUNDDOWN(AG45*(1-('（様式１－１）見積書'!$Q$8)),-3)</f>
        <v>9000</v>
      </c>
      <c r="P45" s="96" t="s">
        <v>17</v>
      </c>
      <c r="S45" s="46"/>
      <c r="T45" s="56"/>
      <c r="U45" s="105">
        <v>10000</v>
      </c>
      <c r="V45" s="81" t="s">
        <v>17</v>
      </c>
      <c r="W45" s="105">
        <v>12000</v>
      </c>
      <c r="X45" s="81" t="s">
        <v>17</v>
      </c>
      <c r="Y45" s="105">
        <v>12000</v>
      </c>
      <c r="Z45" s="81" t="s">
        <v>17</v>
      </c>
      <c r="AA45" s="105">
        <v>10000</v>
      </c>
      <c r="AB45" s="81" t="s">
        <v>17</v>
      </c>
      <c r="AC45" s="105">
        <v>10000</v>
      </c>
      <c r="AD45" s="81" t="s">
        <v>17</v>
      </c>
      <c r="AE45" s="105">
        <v>10000</v>
      </c>
      <c r="AF45" s="81" t="s">
        <v>17</v>
      </c>
      <c r="AG45" s="105">
        <v>10000</v>
      </c>
      <c r="AH45" s="96" t="s">
        <v>17</v>
      </c>
    </row>
    <row r="46" spans="1:34" s="36" customFormat="1" ht="12" customHeight="1">
      <c r="A46" s="44" t="s">
        <v>26</v>
      </c>
      <c r="B46" s="54"/>
      <c r="C46" s="66">
        <f>C43+(C45*400)</f>
        <v>5587630</v>
      </c>
      <c r="D46" s="78" t="s">
        <v>58</v>
      </c>
      <c r="E46" s="66">
        <f>E43+(E45*400)</f>
        <v>7013500</v>
      </c>
      <c r="F46" s="78" t="s">
        <v>58</v>
      </c>
      <c r="G46" s="66">
        <f>G43+(G45*400)</f>
        <v>7013970</v>
      </c>
      <c r="H46" s="78" t="s">
        <v>58</v>
      </c>
      <c r="I46" s="66">
        <f>I43+(I45*400)</f>
        <v>5703090</v>
      </c>
      <c r="J46" s="78" t="s">
        <v>58</v>
      </c>
      <c r="K46" s="66">
        <f>K43+(K45*400)</f>
        <v>5821030</v>
      </c>
      <c r="L46" s="78" t="s">
        <v>58</v>
      </c>
      <c r="M46" s="66">
        <f>M43+(M45*400)</f>
        <v>5768560</v>
      </c>
      <c r="N46" s="78" t="s">
        <v>58</v>
      </c>
      <c r="O46" s="66">
        <f>O43+(O45*400)</f>
        <v>5821030</v>
      </c>
      <c r="P46" s="94" t="s">
        <v>58</v>
      </c>
      <c r="S46" s="44" t="s">
        <v>26</v>
      </c>
      <c r="T46" s="54"/>
      <c r="U46" s="69">
        <f>U43+(U45*400)</f>
        <v>6084000</v>
      </c>
      <c r="V46" s="78" t="s">
        <v>58</v>
      </c>
      <c r="W46" s="69">
        <f>W43+(W45*400)</f>
        <v>7513000</v>
      </c>
      <c r="X46" s="78" t="s">
        <v>58</v>
      </c>
      <c r="Y46" s="69">
        <f>Y43+(Y45*400)</f>
        <v>7514000</v>
      </c>
      <c r="Z46" s="78" t="s">
        <v>58</v>
      </c>
      <c r="AA46" s="69">
        <f>AA43+(AA45*400)</f>
        <v>6201000</v>
      </c>
      <c r="AB46" s="78" t="s">
        <v>58</v>
      </c>
      <c r="AC46" s="69">
        <f>AC43+(AC45*400)</f>
        <v>6320000</v>
      </c>
      <c r="AD46" s="78" t="s">
        <v>58</v>
      </c>
      <c r="AE46" s="69">
        <f>AE43+(AE45*400)</f>
        <v>6267000</v>
      </c>
      <c r="AF46" s="78" t="s">
        <v>58</v>
      </c>
      <c r="AG46" s="69">
        <f>AG43+(AG45*400)</f>
        <v>6320000</v>
      </c>
      <c r="AH46" s="94" t="s">
        <v>58</v>
      </c>
    </row>
    <row r="47" spans="1:34" s="36" customFormat="1" ht="12" customHeight="1">
      <c r="A47" s="45"/>
      <c r="B47" s="55"/>
      <c r="C47" s="67" t="s">
        <v>44</v>
      </c>
      <c r="D47" s="79"/>
      <c r="E47" s="67" t="s">
        <v>44</v>
      </c>
      <c r="F47" s="79"/>
      <c r="G47" s="67" t="s">
        <v>44</v>
      </c>
      <c r="H47" s="79"/>
      <c r="I47" s="67" t="s">
        <v>44</v>
      </c>
      <c r="J47" s="79"/>
      <c r="K47" s="67" t="s">
        <v>44</v>
      </c>
      <c r="L47" s="79"/>
      <c r="M47" s="67" t="s">
        <v>44</v>
      </c>
      <c r="N47" s="79"/>
      <c r="O47" s="67" t="s">
        <v>44</v>
      </c>
      <c r="P47" s="95"/>
      <c r="S47" s="45"/>
      <c r="T47" s="55"/>
      <c r="U47" s="67" t="s">
        <v>44</v>
      </c>
      <c r="V47" s="79"/>
      <c r="W47" s="67" t="s">
        <v>44</v>
      </c>
      <c r="X47" s="79"/>
      <c r="Y47" s="67" t="s">
        <v>44</v>
      </c>
      <c r="Z47" s="79"/>
      <c r="AA47" s="67" t="s">
        <v>44</v>
      </c>
      <c r="AB47" s="79"/>
      <c r="AC47" s="67" t="s">
        <v>44</v>
      </c>
      <c r="AD47" s="79"/>
      <c r="AE47" s="67" t="s">
        <v>44</v>
      </c>
      <c r="AF47" s="79"/>
      <c r="AG47" s="67" t="s">
        <v>44</v>
      </c>
      <c r="AH47" s="95"/>
    </row>
    <row r="48" spans="1:34" s="36" customFormat="1" ht="12" customHeight="1">
      <c r="A48" s="47"/>
      <c r="B48" s="57"/>
      <c r="C48" s="70">
        <f>ROUNDDOWN(U48*(1-('（様式１－１）見積書'!$Q$8)),-3)</f>
        <v>7000</v>
      </c>
      <c r="D48" s="82" t="s">
        <v>17</v>
      </c>
      <c r="E48" s="70">
        <f>ROUNDDOWN(W48*(1-('（様式１－１）見積書'!$Q$8)),-3)</f>
        <v>9000</v>
      </c>
      <c r="F48" s="82" t="s">
        <v>17</v>
      </c>
      <c r="G48" s="70">
        <f>ROUNDDOWN(Y48*(1-('（様式１－１）見積書'!$Q$8)),-3)</f>
        <v>9000</v>
      </c>
      <c r="H48" s="82" t="s">
        <v>17</v>
      </c>
      <c r="I48" s="70">
        <f>ROUNDDOWN(AA48*(1-('（様式１－１）見積書'!$Q$8)),-3)</f>
        <v>7000</v>
      </c>
      <c r="J48" s="82" t="s">
        <v>17</v>
      </c>
      <c r="K48" s="70">
        <f>ROUNDDOWN(AC48*(1-('（様式１－１）見積書'!$Q$8)),-3)</f>
        <v>7000</v>
      </c>
      <c r="L48" s="82" t="s">
        <v>17</v>
      </c>
      <c r="M48" s="70">
        <f>ROUNDDOWN(AE48*(1-('（様式１－１）見積書'!$Q$8)),-3)</f>
        <v>7000</v>
      </c>
      <c r="N48" s="82" t="s">
        <v>17</v>
      </c>
      <c r="O48" s="70">
        <f>ROUNDDOWN(AG48*(1-('（様式１－１）見積書'!$Q$8)),-3)</f>
        <v>7000</v>
      </c>
      <c r="P48" s="97" t="s">
        <v>17</v>
      </c>
      <c r="S48" s="47"/>
      <c r="T48" s="57"/>
      <c r="U48" s="106">
        <v>8000</v>
      </c>
      <c r="V48" s="82" t="s">
        <v>17</v>
      </c>
      <c r="W48" s="106">
        <v>10000</v>
      </c>
      <c r="X48" s="82" t="s">
        <v>17</v>
      </c>
      <c r="Y48" s="106">
        <v>10000</v>
      </c>
      <c r="Z48" s="82" t="s">
        <v>17</v>
      </c>
      <c r="AA48" s="106">
        <v>8000</v>
      </c>
      <c r="AB48" s="82" t="s">
        <v>17</v>
      </c>
      <c r="AC48" s="106">
        <v>8000</v>
      </c>
      <c r="AD48" s="82" t="s">
        <v>17</v>
      </c>
      <c r="AE48" s="106">
        <v>8000</v>
      </c>
      <c r="AF48" s="82" t="s">
        <v>17</v>
      </c>
      <c r="AG48" s="106">
        <v>8000</v>
      </c>
      <c r="AH48" s="97" t="s">
        <v>17</v>
      </c>
    </row>
    <row r="49" spans="1:24" s="36" customFormat="1" ht="15"/>
    <row r="50" spans="1:24" ht="21" customHeight="1">
      <c r="A50" s="48" t="s">
        <v>46</v>
      </c>
      <c r="B50" s="58"/>
      <c r="C50" s="71">
        <f>ROUNDDOWN(U50*(1-('（様式１－１）見積書'!$Q$8)),-3)</f>
        <v>39000</v>
      </c>
      <c r="D50" s="83"/>
      <c r="E50" s="83">
        <f>ROUNDDOWN(W50*(1-('（様式１－１）見積書'!$Q$8)),-3)</f>
        <v>0</v>
      </c>
      <c r="F50" s="88"/>
      <c r="S50" s="48" t="s">
        <v>46</v>
      </c>
      <c r="T50" s="58"/>
      <c r="U50" s="107">
        <v>40000</v>
      </c>
      <c r="V50" s="112"/>
      <c r="W50" s="112"/>
      <c r="X50" s="113"/>
    </row>
  </sheetData>
  <sheetProtection password="DE92" sheet="1" objects="1" scenarios="1"/>
  <mergeCells count="587">
    <mergeCell ref="A1:B1"/>
    <mergeCell ref="O1:P1"/>
    <mergeCell ref="S1:T1"/>
    <mergeCell ref="U1:AA1"/>
    <mergeCell ref="AG1:AH1"/>
    <mergeCell ref="A2:B2"/>
    <mergeCell ref="S2:T2"/>
    <mergeCell ref="A3:B3"/>
    <mergeCell ref="S3:T3"/>
    <mergeCell ref="A4:B4"/>
    <mergeCell ref="E4:F4"/>
    <mergeCell ref="G4:H4"/>
    <mergeCell ref="I4:J4"/>
    <mergeCell ref="K4:L4"/>
    <mergeCell ref="M4:N4"/>
    <mergeCell ref="O4:P4"/>
    <mergeCell ref="S4:T4"/>
    <mergeCell ref="W4:X4"/>
    <mergeCell ref="Y4:Z4"/>
    <mergeCell ref="AA4:AB4"/>
    <mergeCell ref="AC4:AD4"/>
    <mergeCell ref="AE4:AF4"/>
    <mergeCell ref="AG4:AH4"/>
    <mergeCell ref="A5:B5"/>
    <mergeCell ref="E5:F5"/>
    <mergeCell ref="G5:H5"/>
    <mergeCell ref="I5:J5"/>
    <mergeCell ref="K5:L5"/>
    <mergeCell ref="M5:N5"/>
    <mergeCell ref="O5:P5"/>
    <mergeCell ref="S5:T5"/>
    <mergeCell ref="W5:X5"/>
    <mergeCell ref="Y5:Z5"/>
    <mergeCell ref="AA5:AB5"/>
    <mergeCell ref="AC5:AD5"/>
    <mergeCell ref="AE5:AF5"/>
    <mergeCell ref="AG5:AH5"/>
    <mergeCell ref="A6:B6"/>
    <mergeCell ref="C6:D6"/>
    <mergeCell ref="E6:F6"/>
    <mergeCell ref="G6:H6"/>
    <mergeCell ref="I6:J6"/>
    <mergeCell ref="K6:L6"/>
    <mergeCell ref="M6:N6"/>
    <mergeCell ref="O6:P6"/>
    <mergeCell ref="S6:T6"/>
    <mergeCell ref="U6:V6"/>
    <mergeCell ref="W6:X6"/>
    <mergeCell ref="Y6:Z6"/>
    <mergeCell ref="AA6:AB6"/>
    <mergeCell ref="AC6:AD6"/>
    <mergeCell ref="AE6:AF6"/>
    <mergeCell ref="AG6:AH6"/>
    <mergeCell ref="A7:B7"/>
    <mergeCell ref="C7:D7"/>
    <mergeCell ref="E7:F7"/>
    <mergeCell ref="G7:H7"/>
    <mergeCell ref="I7:J7"/>
    <mergeCell ref="K7:L7"/>
    <mergeCell ref="M7:N7"/>
    <mergeCell ref="O7:P7"/>
    <mergeCell ref="S7:T7"/>
    <mergeCell ref="U7:V7"/>
    <mergeCell ref="W7:X7"/>
    <mergeCell ref="Y7:Z7"/>
    <mergeCell ref="AA7:AB7"/>
    <mergeCell ref="AC7:AD7"/>
    <mergeCell ref="AE7:AF7"/>
    <mergeCell ref="AG7:AH7"/>
    <mergeCell ref="A8:B8"/>
    <mergeCell ref="C8:D8"/>
    <mergeCell ref="E8:F8"/>
    <mergeCell ref="G8:H8"/>
    <mergeCell ref="I8:J8"/>
    <mergeCell ref="K8:L8"/>
    <mergeCell ref="M8:N8"/>
    <mergeCell ref="O8:P8"/>
    <mergeCell ref="S8:T8"/>
    <mergeCell ref="U8:V8"/>
    <mergeCell ref="W8:X8"/>
    <mergeCell ref="Y8:Z8"/>
    <mergeCell ref="AA8:AB8"/>
    <mergeCell ref="AC8:AD8"/>
    <mergeCell ref="AE8:AF8"/>
    <mergeCell ref="AG8:AH8"/>
    <mergeCell ref="A9:B9"/>
    <mergeCell ref="C9:D9"/>
    <mergeCell ref="E9:F9"/>
    <mergeCell ref="G9:H9"/>
    <mergeCell ref="I9:J9"/>
    <mergeCell ref="K9:L9"/>
    <mergeCell ref="M9:N9"/>
    <mergeCell ref="O9:P9"/>
    <mergeCell ref="S9:T9"/>
    <mergeCell ref="U9:V9"/>
    <mergeCell ref="W9:X9"/>
    <mergeCell ref="Y9:Z9"/>
    <mergeCell ref="AA9:AB9"/>
    <mergeCell ref="AC9:AD9"/>
    <mergeCell ref="AE9:AF9"/>
    <mergeCell ref="AG9:AH9"/>
    <mergeCell ref="A10:B10"/>
    <mergeCell ref="C10:D10"/>
    <mergeCell ref="E10:F10"/>
    <mergeCell ref="G10:H10"/>
    <mergeCell ref="I10:J10"/>
    <mergeCell ref="K10:L10"/>
    <mergeCell ref="M10:N10"/>
    <mergeCell ref="O10:P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11:B11"/>
    <mergeCell ref="C11:D11"/>
    <mergeCell ref="E11:F11"/>
    <mergeCell ref="G11:H11"/>
    <mergeCell ref="I11:J11"/>
    <mergeCell ref="K11:L11"/>
    <mergeCell ref="M11:N11"/>
    <mergeCell ref="O11:P11"/>
    <mergeCell ref="S11:T11"/>
    <mergeCell ref="U11:V11"/>
    <mergeCell ref="W11:X11"/>
    <mergeCell ref="Y11:Z11"/>
    <mergeCell ref="AA11:AB11"/>
    <mergeCell ref="AC11:AD11"/>
    <mergeCell ref="AE11:AF11"/>
    <mergeCell ref="AG11:AH11"/>
    <mergeCell ref="A12:B12"/>
    <mergeCell ref="C12:D12"/>
    <mergeCell ref="E12:F12"/>
    <mergeCell ref="G12:H12"/>
    <mergeCell ref="I12:J12"/>
    <mergeCell ref="K12:L12"/>
    <mergeCell ref="M12:N12"/>
    <mergeCell ref="O12:P12"/>
    <mergeCell ref="S12:T12"/>
    <mergeCell ref="U12:V12"/>
    <mergeCell ref="W12:X12"/>
    <mergeCell ref="Y12:Z12"/>
    <mergeCell ref="AA12:AB12"/>
    <mergeCell ref="AC12:AD12"/>
    <mergeCell ref="AE12:AF12"/>
    <mergeCell ref="AG12:AH12"/>
    <mergeCell ref="A13:B13"/>
    <mergeCell ref="C13:D13"/>
    <mergeCell ref="E13:F13"/>
    <mergeCell ref="G13:H13"/>
    <mergeCell ref="I13:J13"/>
    <mergeCell ref="K13:L13"/>
    <mergeCell ref="M13:N13"/>
    <mergeCell ref="O13:P13"/>
    <mergeCell ref="S13:T13"/>
    <mergeCell ref="U13:V13"/>
    <mergeCell ref="W13:X13"/>
    <mergeCell ref="Y13:Z13"/>
    <mergeCell ref="AA13:AB13"/>
    <mergeCell ref="AC13:AD13"/>
    <mergeCell ref="AE13:AF13"/>
    <mergeCell ref="AG13:AH13"/>
    <mergeCell ref="A14:B14"/>
    <mergeCell ref="C14:D14"/>
    <mergeCell ref="E14:F14"/>
    <mergeCell ref="G14:H14"/>
    <mergeCell ref="I14:J14"/>
    <mergeCell ref="K14:L14"/>
    <mergeCell ref="M14:N14"/>
    <mergeCell ref="O14:P14"/>
    <mergeCell ref="S14:T14"/>
    <mergeCell ref="U14:V14"/>
    <mergeCell ref="W14:X14"/>
    <mergeCell ref="Y14:Z14"/>
    <mergeCell ref="AA14:AB14"/>
    <mergeCell ref="AC14:AD14"/>
    <mergeCell ref="AE14:AF14"/>
    <mergeCell ref="AG14:AH14"/>
    <mergeCell ref="A15:B15"/>
    <mergeCell ref="C15:D15"/>
    <mergeCell ref="E15:F15"/>
    <mergeCell ref="G15:H15"/>
    <mergeCell ref="I15:J15"/>
    <mergeCell ref="K15:L15"/>
    <mergeCell ref="M15:N15"/>
    <mergeCell ref="O15:P15"/>
    <mergeCell ref="S15:T15"/>
    <mergeCell ref="U15:V15"/>
    <mergeCell ref="W15:X15"/>
    <mergeCell ref="Y15:Z15"/>
    <mergeCell ref="AA15:AB15"/>
    <mergeCell ref="AC15:AD15"/>
    <mergeCell ref="AE15:AF15"/>
    <mergeCell ref="AG15:AH15"/>
    <mergeCell ref="A16:B16"/>
    <mergeCell ref="C16:D16"/>
    <mergeCell ref="E16:F16"/>
    <mergeCell ref="G16:H16"/>
    <mergeCell ref="I16:J16"/>
    <mergeCell ref="K16:L16"/>
    <mergeCell ref="M16:N16"/>
    <mergeCell ref="O16:P16"/>
    <mergeCell ref="S16:T16"/>
    <mergeCell ref="U16:V16"/>
    <mergeCell ref="W16:X16"/>
    <mergeCell ref="Y16:Z16"/>
    <mergeCell ref="AA16:AB16"/>
    <mergeCell ref="AC16:AD16"/>
    <mergeCell ref="AE16:AF16"/>
    <mergeCell ref="AG16:AH16"/>
    <mergeCell ref="A17:B17"/>
    <mergeCell ref="C17:D17"/>
    <mergeCell ref="E17:F17"/>
    <mergeCell ref="G17:H17"/>
    <mergeCell ref="I17:J17"/>
    <mergeCell ref="K17:L17"/>
    <mergeCell ref="M17:N17"/>
    <mergeCell ref="O17:P17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A18:B18"/>
    <mergeCell ref="C18:D18"/>
    <mergeCell ref="E18:F18"/>
    <mergeCell ref="G18:H18"/>
    <mergeCell ref="I18:J18"/>
    <mergeCell ref="K18:L18"/>
    <mergeCell ref="M18:N18"/>
    <mergeCell ref="O18:P18"/>
    <mergeCell ref="S18:T18"/>
    <mergeCell ref="U18:V18"/>
    <mergeCell ref="W18:X18"/>
    <mergeCell ref="Y18:Z18"/>
    <mergeCell ref="AA18:AB18"/>
    <mergeCell ref="AC18:AD18"/>
    <mergeCell ref="AE18:AF18"/>
    <mergeCell ref="AG18:AH18"/>
    <mergeCell ref="A19:B19"/>
    <mergeCell ref="C19:D19"/>
    <mergeCell ref="E19:F19"/>
    <mergeCell ref="G19:H19"/>
    <mergeCell ref="I19:J19"/>
    <mergeCell ref="K19:L19"/>
    <mergeCell ref="M19:N19"/>
    <mergeCell ref="O19:P19"/>
    <mergeCell ref="S19:T19"/>
    <mergeCell ref="U19:V19"/>
    <mergeCell ref="W19:X19"/>
    <mergeCell ref="Y19:Z19"/>
    <mergeCell ref="AA19:AB19"/>
    <mergeCell ref="AC19:AD19"/>
    <mergeCell ref="AE19:AF19"/>
    <mergeCell ref="AG19:AH19"/>
    <mergeCell ref="A20:B20"/>
    <mergeCell ref="C20:D20"/>
    <mergeCell ref="E20:F20"/>
    <mergeCell ref="G20:H20"/>
    <mergeCell ref="I20:J20"/>
    <mergeCell ref="K20:L20"/>
    <mergeCell ref="M20:N20"/>
    <mergeCell ref="O20:P20"/>
    <mergeCell ref="S20:T20"/>
    <mergeCell ref="U20:V20"/>
    <mergeCell ref="W20:X20"/>
    <mergeCell ref="Y20:Z20"/>
    <mergeCell ref="AA20:AB20"/>
    <mergeCell ref="AC20:AD20"/>
    <mergeCell ref="AE20:AF20"/>
    <mergeCell ref="AG20:AH20"/>
    <mergeCell ref="A21:B21"/>
    <mergeCell ref="C21:D21"/>
    <mergeCell ref="E21:F21"/>
    <mergeCell ref="G21:H21"/>
    <mergeCell ref="I21:J21"/>
    <mergeCell ref="K21:L21"/>
    <mergeCell ref="M21:N21"/>
    <mergeCell ref="O21:P21"/>
    <mergeCell ref="S21:T21"/>
    <mergeCell ref="U21:V21"/>
    <mergeCell ref="W21:X21"/>
    <mergeCell ref="Y21:Z21"/>
    <mergeCell ref="AA21:AB21"/>
    <mergeCell ref="AC21:AD21"/>
    <mergeCell ref="AE21:AF21"/>
    <mergeCell ref="AG21:AH21"/>
    <mergeCell ref="A22:B22"/>
    <mergeCell ref="C22:D22"/>
    <mergeCell ref="E22:F22"/>
    <mergeCell ref="G22:H22"/>
    <mergeCell ref="I22:J22"/>
    <mergeCell ref="K22:L22"/>
    <mergeCell ref="M22:N22"/>
    <mergeCell ref="O22:P22"/>
    <mergeCell ref="S22:T22"/>
    <mergeCell ref="U22:V22"/>
    <mergeCell ref="W22:X22"/>
    <mergeCell ref="Y22:Z22"/>
    <mergeCell ref="AA22:AB22"/>
    <mergeCell ref="AC22:AD22"/>
    <mergeCell ref="AE22:AF22"/>
    <mergeCell ref="AG22:AH22"/>
    <mergeCell ref="A23:B23"/>
    <mergeCell ref="C23:D23"/>
    <mergeCell ref="E23:F23"/>
    <mergeCell ref="G23:H23"/>
    <mergeCell ref="I23:J23"/>
    <mergeCell ref="K23:L23"/>
    <mergeCell ref="M23:N23"/>
    <mergeCell ref="O23:P23"/>
    <mergeCell ref="S23:T23"/>
    <mergeCell ref="U23:V23"/>
    <mergeCell ref="W23:X23"/>
    <mergeCell ref="Y23:Z23"/>
    <mergeCell ref="AA23:AB23"/>
    <mergeCell ref="AC23:AD23"/>
    <mergeCell ref="AE23:AF23"/>
    <mergeCell ref="AG23:AH23"/>
    <mergeCell ref="A24:B24"/>
    <mergeCell ref="C24:D24"/>
    <mergeCell ref="E24:F24"/>
    <mergeCell ref="G24:H24"/>
    <mergeCell ref="I24:J24"/>
    <mergeCell ref="K24:L24"/>
    <mergeCell ref="M24:N24"/>
    <mergeCell ref="O24:P24"/>
    <mergeCell ref="S24:T24"/>
    <mergeCell ref="U24:V24"/>
    <mergeCell ref="W24:X24"/>
    <mergeCell ref="Y24:Z24"/>
    <mergeCell ref="AA24:AB24"/>
    <mergeCell ref="AC24:AD24"/>
    <mergeCell ref="AE24:AF24"/>
    <mergeCell ref="AG24:AH24"/>
    <mergeCell ref="A25:B25"/>
    <mergeCell ref="C25:D25"/>
    <mergeCell ref="E25:F25"/>
    <mergeCell ref="G25:H25"/>
    <mergeCell ref="I25:J25"/>
    <mergeCell ref="K25:L25"/>
    <mergeCell ref="M25:N25"/>
    <mergeCell ref="O25:P25"/>
    <mergeCell ref="S25:T25"/>
    <mergeCell ref="U25:V25"/>
    <mergeCell ref="W25:X25"/>
    <mergeCell ref="Y25:Z25"/>
    <mergeCell ref="AA25:AB25"/>
    <mergeCell ref="AC25:AD25"/>
    <mergeCell ref="AE25:AF25"/>
    <mergeCell ref="AG25:AH25"/>
    <mergeCell ref="A26:B26"/>
    <mergeCell ref="C26:D26"/>
    <mergeCell ref="E26:F26"/>
    <mergeCell ref="G26:H26"/>
    <mergeCell ref="I26:J26"/>
    <mergeCell ref="K26:L26"/>
    <mergeCell ref="M26:N26"/>
    <mergeCell ref="O26:P26"/>
    <mergeCell ref="S26:T26"/>
    <mergeCell ref="U26:V26"/>
    <mergeCell ref="W26:X26"/>
    <mergeCell ref="Y26:Z26"/>
    <mergeCell ref="AA26:AB26"/>
    <mergeCell ref="AC26:AD26"/>
    <mergeCell ref="AE26:AF26"/>
    <mergeCell ref="AG26:AH26"/>
    <mergeCell ref="A27:B27"/>
    <mergeCell ref="C27:D27"/>
    <mergeCell ref="E27:F27"/>
    <mergeCell ref="G27:H27"/>
    <mergeCell ref="I27:J27"/>
    <mergeCell ref="K27:L27"/>
    <mergeCell ref="M27:N27"/>
    <mergeCell ref="O27:P27"/>
    <mergeCell ref="S27:T27"/>
    <mergeCell ref="U27:V27"/>
    <mergeCell ref="W27:X27"/>
    <mergeCell ref="Y27:Z27"/>
    <mergeCell ref="AA27:AB27"/>
    <mergeCell ref="AC27:AD27"/>
    <mergeCell ref="AE27:AF27"/>
    <mergeCell ref="AG27:AH27"/>
    <mergeCell ref="A28:B28"/>
    <mergeCell ref="C28:D28"/>
    <mergeCell ref="E28:F28"/>
    <mergeCell ref="G28:H28"/>
    <mergeCell ref="I28:J28"/>
    <mergeCell ref="K28:L28"/>
    <mergeCell ref="M28:N28"/>
    <mergeCell ref="O28:P28"/>
    <mergeCell ref="S28:T28"/>
    <mergeCell ref="U28:V28"/>
    <mergeCell ref="W28:X28"/>
    <mergeCell ref="Y28:Z28"/>
    <mergeCell ref="AA28:AB28"/>
    <mergeCell ref="AC28:AD28"/>
    <mergeCell ref="AE28:AF28"/>
    <mergeCell ref="AG28:AH28"/>
    <mergeCell ref="A29:B29"/>
    <mergeCell ref="C29:D29"/>
    <mergeCell ref="E29:F29"/>
    <mergeCell ref="G29:H29"/>
    <mergeCell ref="I29:J29"/>
    <mergeCell ref="K29:L29"/>
    <mergeCell ref="M29:N29"/>
    <mergeCell ref="O29:P29"/>
    <mergeCell ref="S29:T29"/>
    <mergeCell ref="U29:V29"/>
    <mergeCell ref="W29:X29"/>
    <mergeCell ref="Y29:Z29"/>
    <mergeCell ref="AA29:AB29"/>
    <mergeCell ref="AC29:AD29"/>
    <mergeCell ref="AE29:AF29"/>
    <mergeCell ref="AG29:AH29"/>
    <mergeCell ref="A30:B30"/>
    <mergeCell ref="C30:D30"/>
    <mergeCell ref="E30:F30"/>
    <mergeCell ref="G30:H30"/>
    <mergeCell ref="I30:J30"/>
    <mergeCell ref="K30:L30"/>
    <mergeCell ref="M30:N30"/>
    <mergeCell ref="O30:P30"/>
    <mergeCell ref="S30:T30"/>
    <mergeCell ref="U30:V30"/>
    <mergeCell ref="W30:X30"/>
    <mergeCell ref="Y30:Z30"/>
    <mergeCell ref="AA30:AB30"/>
    <mergeCell ref="AC30:AD30"/>
    <mergeCell ref="AE30:AF30"/>
    <mergeCell ref="AG30:AH30"/>
    <mergeCell ref="A31:B31"/>
    <mergeCell ref="C31:D31"/>
    <mergeCell ref="E31:F31"/>
    <mergeCell ref="G31:H31"/>
    <mergeCell ref="I31:J31"/>
    <mergeCell ref="K31:L31"/>
    <mergeCell ref="M31:N31"/>
    <mergeCell ref="O31:P31"/>
    <mergeCell ref="S31:T31"/>
    <mergeCell ref="U31:V31"/>
    <mergeCell ref="W31:X31"/>
    <mergeCell ref="Y31:Z31"/>
    <mergeCell ref="AA31:AB31"/>
    <mergeCell ref="AC31:AD31"/>
    <mergeCell ref="AE31:AF31"/>
    <mergeCell ref="AG31:AH31"/>
    <mergeCell ref="A32:B32"/>
    <mergeCell ref="C32:D32"/>
    <mergeCell ref="E32:F32"/>
    <mergeCell ref="G32:H32"/>
    <mergeCell ref="I32:J32"/>
    <mergeCell ref="K32:L32"/>
    <mergeCell ref="M32:N32"/>
    <mergeCell ref="O32:P32"/>
    <mergeCell ref="S32:T32"/>
    <mergeCell ref="U32:V32"/>
    <mergeCell ref="W32:X32"/>
    <mergeCell ref="Y32:Z32"/>
    <mergeCell ref="AA32:AB32"/>
    <mergeCell ref="AC32:AD32"/>
    <mergeCell ref="AE32:AF32"/>
    <mergeCell ref="AG32:AH32"/>
    <mergeCell ref="A33:B33"/>
    <mergeCell ref="C33:D33"/>
    <mergeCell ref="E33:F33"/>
    <mergeCell ref="G33:H33"/>
    <mergeCell ref="I33:J33"/>
    <mergeCell ref="K33:L33"/>
    <mergeCell ref="M33:N33"/>
    <mergeCell ref="O33:P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C35:D35"/>
    <mergeCell ref="E35:F35"/>
    <mergeCell ref="G35:H35"/>
    <mergeCell ref="I35:J35"/>
    <mergeCell ref="K35:L35"/>
    <mergeCell ref="M35:N35"/>
    <mergeCell ref="O35:P35"/>
    <mergeCell ref="U35:V35"/>
    <mergeCell ref="W35:X35"/>
    <mergeCell ref="Y35:Z35"/>
    <mergeCell ref="AA35:AB35"/>
    <mergeCell ref="AC35:AD35"/>
    <mergeCell ref="AE35:AF35"/>
    <mergeCell ref="AG35:AH35"/>
    <mergeCell ref="C38:D38"/>
    <mergeCell ref="E38:F38"/>
    <mergeCell ref="G38:H38"/>
    <mergeCell ref="I38:J38"/>
    <mergeCell ref="K38:L38"/>
    <mergeCell ref="M38:N38"/>
    <mergeCell ref="O38:P38"/>
    <mergeCell ref="U38:V38"/>
    <mergeCell ref="W38:X38"/>
    <mergeCell ref="Y38:Z38"/>
    <mergeCell ref="AA38:AB38"/>
    <mergeCell ref="AC38:AD38"/>
    <mergeCell ref="AE38:AF38"/>
    <mergeCell ref="AG38:AH38"/>
    <mergeCell ref="C41:D41"/>
    <mergeCell ref="E41:F41"/>
    <mergeCell ref="G41:H41"/>
    <mergeCell ref="I41:J41"/>
    <mergeCell ref="K41:L41"/>
    <mergeCell ref="M41:N41"/>
    <mergeCell ref="O41:P41"/>
    <mergeCell ref="U41:V41"/>
    <mergeCell ref="W41:X41"/>
    <mergeCell ref="Y41:Z41"/>
    <mergeCell ref="AA41:AB41"/>
    <mergeCell ref="AC41:AD41"/>
    <mergeCell ref="AE41:AF41"/>
    <mergeCell ref="AG41:AH41"/>
    <mergeCell ref="C44:D44"/>
    <mergeCell ref="E44:F44"/>
    <mergeCell ref="G44:H44"/>
    <mergeCell ref="I44:J44"/>
    <mergeCell ref="K44:L44"/>
    <mergeCell ref="M44:N44"/>
    <mergeCell ref="O44:P44"/>
    <mergeCell ref="U44:V44"/>
    <mergeCell ref="W44:X44"/>
    <mergeCell ref="Y44:Z44"/>
    <mergeCell ref="AA44:AB44"/>
    <mergeCell ref="AC44:AD44"/>
    <mergeCell ref="AE44:AF44"/>
    <mergeCell ref="AG44:AH44"/>
    <mergeCell ref="C47:D47"/>
    <mergeCell ref="E47:F47"/>
    <mergeCell ref="G47:H47"/>
    <mergeCell ref="I47:J47"/>
    <mergeCell ref="K47:L47"/>
    <mergeCell ref="M47:N47"/>
    <mergeCell ref="O47:P47"/>
    <mergeCell ref="U47:V47"/>
    <mergeCell ref="W47:X47"/>
    <mergeCell ref="Y47:Z47"/>
    <mergeCell ref="AA47:AB47"/>
    <mergeCell ref="AC47:AD47"/>
    <mergeCell ref="AE47:AF47"/>
    <mergeCell ref="AG47:AH47"/>
    <mergeCell ref="A50:B50"/>
    <mergeCell ref="C50:F50"/>
    <mergeCell ref="S50:T50"/>
    <mergeCell ref="U50:X50"/>
    <mergeCell ref="C2:D3"/>
    <mergeCell ref="E2:F3"/>
    <mergeCell ref="G2:H3"/>
    <mergeCell ref="I2:J3"/>
    <mergeCell ref="K2:L3"/>
    <mergeCell ref="M2:N3"/>
    <mergeCell ref="O2:P3"/>
    <mergeCell ref="Q2:Q3"/>
    <mergeCell ref="R2:R3"/>
    <mergeCell ref="U2:V3"/>
    <mergeCell ref="W2:X3"/>
    <mergeCell ref="Y2:Z3"/>
    <mergeCell ref="AA2:AB3"/>
    <mergeCell ref="AC2:AD3"/>
    <mergeCell ref="AE2:AF3"/>
    <mergeCell ref="AG2:AH3"/>
    <mergeCell ref="C4:D5"/>
    <mergeCell ref="U4:V5"/>
    <mergeCell ref="A34:B36"/>
    <mergeCell ref="S34:T36"/>
    <mergeCell ref="A37:B39"/>
    <mergeCell ref="S37:T39"/>
    <mergeCell ref="A40:B42"/>
    <mergeCell ref="S40:T42"/>
    <mergeCell ref="A43:B45"/>
    <mergeCell ref="S43:T45"/>
    <mergeCell ref="A46:B48"/>
    <mergeCell ref="S46:T48"/>
  </mergeCells>
  <phoneticPr fontId="1" type="Hiragana"/>
  <pageMargins left="0.39370078740157483" right="0.19685039370078736" top="0.39370078740157483" bottom="0.39370078740157483" header="0.51181102362204722" footer="0.51181102362204722"/>
  <pageSetup paperSize="9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86BFE7"/>
  </sheetPr>
  <dimension ref="A1:P50"/>
  <sheetViews>
    <sheetView workbookViewId="0">
      <selection activeCell="C14" sqref="C14:D14"/>
    </sheetView>
  </sheetViews>
  <sheetFormatPr defaultRowHeight="14.25"/>
  <cols>
    <col min="1" max="1" width="7.125" style="36" customWidth="1"/>
    <col min="2" max="2" width="6.75" style="36" customWidth="1"/>
    <col min="3" max="3" width="7.375" style="36" customWidth="1"/>
    <col min="4" max="4" width="4.625" style="36" customWidth="1"/>
    <col min="5" max="5" width="7.375" style="36" customWidth="1"/>
    <col min="6" max="6" width="4.875" style="36" customWidth="1"/>
    <col min="7" max="7" width="7.375" style="36" customWidth="1"/>
    <col min="8" max="8" width="5" style="36" customWidth="1"/>
    <col min="9" max="9" width="7.375" style="36" customWidth="1"/>
    <col min="10" max="10" width="4.625" style="36" customWidth="1"/>
    <col min="11" max="11" width="7.375" style="36" customWidth="1"/>
    <col min="12" max="12" width="4.625" style="36" customWidth="1"/>
    <col min="13" max="13" width="7.375" style="36" customWidth="1"/>
    <col min="14" max="14" width="4.625" style="36" customWidth="1"/>
    <col min="15" max="15" width="7.375" style="36" customWidth="1"/>
    <col min="16" max="16" width="4.75" style="36" customWidth="1"/>
    <col min="17" max="16384" width="9" style="36" customWidth="1"/>
  </cols>
  <sheetData>
    <row r="1" spans="1:16" ht="22.5" customHeight="1">
      <c r="A1" s="100" t="s">
        <v>77</v>
      </c>
      <c r="B1" s="38"/>
      <c r="C1" s="101" t="s">
        <v>36</v>
      </c>
      <c r="D1" s="108"/>
      <c r="E1" s="108"/>
      <c r="F1" s="108"/>
      <c r="G1" s="108"/>
      <c r="H1" s="108"/>
      <c r="I1" s="108"/>
      <c r="J1" s="59"/>
      <c r="K1" s="59"/>
      <c r="L1" s="59"/>
      <c r="M1" s="59"/>
      <c r="N1" s="59"/>
      <c r="O1" s="89" t="s">
        <v>24</v>
      </c>
      <c r="P1" s="89"/>
    </row>
    <row r="2" spans="1:16" s="37" customFormat="1" ht="30" customHeight="1">
      <c r="A2" s="39" t="s">
        <v>22</v>
      </c>
      <c r="B2" s="49"/>
      <c r="C2" s="60" t="s">
        <v>11</v>
      </c>
      <c r="D2" s="72"/>
      <c r="E2" s="84" t="s">
        <v>8</v>
      </c>
      <c r="F2" s="86"/>
      <c r="G2" s="84" t="s">
        <v>13</v>
      </c>
      <c r="H2" s="86"/>
      <c r="I2" s="84" t="s">
        <v>3</v>
      </c>
      <c r="J2" s="86"/>
      <c r="K2" s="84" t="s">
        <v>20</v>
      </c>
      <c r="L2" s="86"/>
      <c r="M2" s="84" t="s">
        <v>61</v>
      </c>
      <c r="N2" s="86"/>
      <c r="O2" s="84" t="s">
        <v>9</v>
      </c>
      <c r="P2" s="90"/>
    </row>
    <row r="3" spans="1:16" s="37" customFormat="1" ht="30" customHeight="1">
      <c r="A3" s="40" t="s">
        <v>1</v>
      </c>
      <c r="B3" s="50"/>
      <c r="C3" s="61"/>
      <c r="D3" s="73"/>
      <c r="E3" s="85"/>
      <c r="F3" s="87"/>
      <c r="G3" s="85"/>
      <c r="H3" s="87"/>
      <c r="I3" s="85"/>
      <c r="J3" s="87"/>
      <c r="K3" s="85"/>
      <c r="L3" s="87"/>
      <c r="M3" s="85"/>
      <c r="N3" s="87"/>
      <c r="O3" s="85"/>
      <c r="P3" s="91"/>
    </row>
    <row r="4" spans="1:16" ht="18.75" customHeight="1">
      <c r="A4" s="41" t="s">
        <v>14</v>
      </c>
      <c r="B4" s="51"/>
      <c r="C4" s="102">
        <v>145000</v>
      </c>
      <c r="D4" s="109"/>
      <c r="E4" s="103">
        <v>193000</v>
      </c>
      <c r="F4" s="110"/>
      <c r="G4" s="103">
        <v>289000</v>
      </c>
      <c r="H4" s="110"/>
      <c r="I4" s="103">
        <v>145000</v>
      </c>
      <c r="J4" s="110"/>
      <c r="K4" s="103">
        <v>193000</v>
      </c>
      <c r="L4" s="110"/>
      <c r="M4" s="103">
        <v>193000</v>
      </c>
      <c r="N4" s="110"/>
      <c r="O4" s="103">
        <v>193000</v>
      </c>
      <c r="P4" s="114"/>
    </row>
    <row r="5" spans="1:16" ht="18.75" customHeight="1">
      <c r="A5" s="42" t="s">
        <v>5</v>
      </c>
      <c r="B5" s="52"/>
      <c r="C5" s="103"/>
      <c r="D5" s="110"/>
      <c r="E5" s="103">
        <v>241000</v>
      </c>
      <c r="F5" s="110"/>
      <c r="G5" s="103">
        <v>338000</v>
      </c>
      <c r="H5" s="110"/>
      <c r="I5" s="103">
        <v>169000</v>
      </c>
      <c r="J5" s="110"/>
      <c r="K5" s="103">
        <v>217000</v>
      </c>
      <c r="L5" s="110"/>
      <c r="M5" s="103">
        <v>217000</v>
      </c>
      <c r="N5" s="110"/>
      <c r="O5" s="103">
        <v>217000</v>
      </c>
      <c r="P5" s="114"/>
    </row>
    <row r="6" spans="1:16" ht="18.75" customHeight="1">
      <c r="A6" s="42" t="s">
        <v>18</v>
      </c>
      <c r="B6" s="52"/>
      <c r="C6" s="104">
        <v>157000</v>
      </c>
      <c r="D6" s="111"/>
      <c r="E6" s="104">
        <v>313000</v>
      </c>
      <c r="F6" s="111"/>
      <c r="G6" s="104">
        <v>410000</v>
      </c>
      <c r="H6" s="111"/>
      <c r="I6" s="104">
        <v>205000</v>
      </c>
      <c r="J6" s="111"/>
      <c r="K6" s="104">
        <v>265000</v>
      </c>
      <c r="L6" s="111"/>
      <c r="M6" s="104">
        <v>253000</v>
      </c>
      <c r="N6" s="111"/>
      <c r="O6" s="104">
        <v>265000</v>
      </c>
      <c r="P6" s="115"/>
    </row>
    <row r="7" spans="1:16" ht="18.75" customHeight="1">
      <c r="A7" s="42" t="s">
        <v>28</v>
      </c>
      <c r="B7" s="52"/>
      <c r="C7" s="104">
        <v>181000</v>
      </c>
      <c r="D7" s="111"/>
      <c r="E7" s="104">
        <v>362000</v>
      </c>
      <c r="F7" s="111"/>
      <c r="G7" s="104">
        <v>458000</v>
      </c>
      <c r="H7" s="111"/>
      <c r="I7" s="104">
        <v>229000</v>
      </c>
      <c r="J7" s="111"/>
      <c r="K7" s="104">
        <v>313000</v>
      </c>
      <c r="L7" s="111"/>
      <c r="M7" s="104">
        <v>277000</v>
      </c>
      <c r="N7" s="111"/>
      <c r="O7" s="104">
        <v>313000</v>
      </c>
      <c r="P7" s="115"/>
    </row>
    <row r="8" spans="1:16" ht="18.75" customHeight="1">
      <c r="A8" s="42" t="s">
        <v>31</v>
      </c>
      <c r="B8" s="52"/>
      <c r="C8" s="104">
        <v>199000</v>
      </c>
      <c r="D8" s="111"/>
      <c r="E8" s="104">
        <v>398000</v>
      </c>
      <c r="F8" s="111"/>
      <c r="G8" s="104">
        <v>494000</v>
      </c>
      <c r="H8" s="111"/>
      <c r="I8" s="104">
        <v>253000</v>
      </c>
      <c r="J8" s="111"/>
      <c r="K8" s="104">
        <v>349000</v>
      </c>
      <c r="L8" s="111"/>
      <c r="M8" s="104">
        <v>301000</v>
      </c>
      <c r="N8" s="111"/>
      <c r="O8" s="104">
        <v>349000</v>
      </c>
      <c r="P8" s="115"/>
    </row>
    <row r="9" spans="1:16" ht="18.75" customHeight="1">
      <c r="A9" s="42" t="s">
        <v>34</v>
      </c>
      <c r="B9" s="52"/>
      <c r="C9" s="104">
        <v>211000</v>
      </c>
      <c r="D9" s="111"/>
      <c r="E9" s="104">
        <v>422000</v>
      </c>
      <c r="F9" s="111"/>
      <c r="G9" s="104">
        <v>518000</v>
      </c>
      <c r="H9" s="111"/>
      <c r="I9" s="104">
        <v>277000</v>
      </c>
      <c r="J9" s="111"/>
      <c r="K9" s="104">
        <v>373000</v>
      </c>
      <c r="L9" s="111"/>
      <c r="M9" s="104">
        <v>325000</v>
      </c>
      <c r="N9" s="111"/>
      <c r="O9" s="104">
        <v>373000</v>
      </c>
      <c r="P9" s="115"/>
    </row>
    <row r="10" spans="1:16" ht="18.75" customHeight="1">
      <c r="A10" s="42" t="s">
        <v>2</v>
      </c>
      <c r="B10" s="52"/>
      <c r="C10" s="104">
        <v>229000</v>
      </c>
      <c r="D10" s="111"/>
      <c r="E10" s="104">
        <v>458000</v>
      </c>
      <c r="F10" s="111"/>
      <c r="G10" s="104">
        <v>554000</v>
      </c>
      <c r="H10" s="111"/>
      <c r="I10" s="104">
        <v>313000</v>
      </c>
      <c r="J10" s="111"/>
      <c r="K10" s="104">
        <v>410000</v>
      </c>
      <c r="L10" s="111"/>
      <c r="M10" s="104">
        <v>362000</v>
      </c>
      <c r="N10" s="111"/>
      <c r="O10" s="104">
        <v>410000</v>
      </c>
      <c r="P10" s="115"/>
    </row>
    <row r="11" spans="1:16" ht="18.75" customHeight="1">
      <c r="A11" s="42" t="s">
        <v>40</v>
      </c>
      <c r="B11" s="52"/>
      <c r="C11" s="104">
        <v>253000</v>
      </c>
      <c r="D11" s="111"/>
      <c r="E11" s="104">
        <v>494000</v>
      </c>
      <c r="F11" s="111"/>
      <c r="G11" s="104">
        <v>590000</v>
      </c>
      <c r="H11" s="111"/>
      <c r="I11" s="104">
        <v>349000</v>
      </c>
      <c r="J11" s="111"/>
      <c r="K11" s="104">
        <v>446000</v>
      </c>
      <c r="L11" s="111"/>
      <c r="M11" s="104">
        <v>398000</v>
      </c>
      <c r="N11" s="111"/>
      <c r="O11" s="104">
        <v>446000</v>
      </c>
      <c r="P11" s="115"/>
    </row>
    <row r="12" spans="1:16" ht="18.75" customHeight="1">
      <c r="A12" s="42" t="s">
        <v>16</v>
      </c>
      <c r="B12" s="52"/>
      <c r="C12" s="104">
        <v>277000</v>
      </c>
      <c r="D12" s="111"/>
      <c r="E12" s="104">
        <v>518000</v>
      </c>
      <c r="F12" s="111"/>
      <c r="G12" s="104">
        <v>614000</v>
      </c>
      <c r="H12" s="111"/>
      <c r="I12" s="104">
        <v>373000</v>
      </c>
      <c r="J12" s="111"/>
      <c r="K12" s="104">
        <v>470000</v>
      </c>
      <c r="L12" s="111"/>
      <c r="M12" s="104">
        <v>422000</v>
      </c>
      <c r="N12" s="111"/>
      <c r="O12" s="104">
        <v>470000</v>
      </c>
      <c r="P12" s="115"/>
    </row>
    <row r="13" spans="1:16" ht="18.75" customHeight="1">
      <c r="A13" s="42" t="s">
        <v>37</v>
      </c>
      <c r="B13" s="52"/>
      <c r="C13" s="104">
        <v>313000</v>
      </c>
      <c r="D13" s="111"/>
      <c r="E13" s="104">
        <v>554000</v>
      </c>
      <c r="F13" s="111"/>
      <c r="G13" s="104">
        <v>651000</v>
      </c>
      <c r="H13" s="111"/>
      <c r="I13" s="104">
        <v>410000</v>
      </c>
      <c r="J13" s="111"/>
      <c r="K13" s="104">
        <v>506000</v>
      </c>
      <c r="L13" s="111"/>
      <c r="M13" s="104">
        <v>458000</v>
      </c>
      <c r="N13" s="111"/>
      <c r="O13" s="104">
        <v>506000</v>
      </c>
      <c r="P13" s="115"/>
    </row>
    <row r="14" spans="1:16" ht="18.75" customHeight="1">
      <c r="A14" s="43" t="s">
        <v>41</v>
      </c>
      <c r="B14" s="53"/>
      <c r="C14" s="65">
        <v>351000</v>
      </c>
      <c r="D14" s="77"/>
      <c r="E14" s="104">
        <v>592000</v>
      </c>
      <c r="F14" s="111"/>
      <c r="G14" s="104">
        <v>689000</v>
      </c>
      <c r="H14" s="111"/>
      <c r="I14" s="104">
        <v>448000</v>
      </c>
      <c r="J14" s="111"/>
      <c r="K14" s="104">
        <v>544000</v>
      </c>
      <c r="L14" s="111"/>
      <c r="M14" s="104">
        <v>496000</v>
      </c>
      <c r="N14" s="111"/>
      <c r="O14" s="104">
        <v>544000</v>
      </c>
      <c r="P14" s="115"/>
    </row>
    <row r="15" spans="1:16" ht="18.75" customHeight="1">
      <c r="A15" s="42" t="s">
        <v>42</v>
      </c>
      <c r="B15" s="52"/>
      <c r="C15" s="104">
        <v>379000</v>
      </c>
      <c r="D15" s="111"/>
      <c r="E15" s="104">
        <v>620000</v>
      </c>
      <c r="F15" s="111"/>
      <c r="G15" s="104">
        <v>717000</v>
      </c>
      <c r="H15" s="111"/>
      <c r="I15" s="104">
        <v>476000</v>
      </c>
      <c r="J15" s="111"/>
      <c r="K15" s="104">
        <v>572000</v>
      </c>
      <c r="L15" s="111"/>
      <c r="M15" s="104">
        <v>524000</v>
      </c>
      <c r="N15" s="111"/>
      <c r="O15" s="104">
        <v>572000</v>
      </c>
      <c r="P15" s="115"/>
    </row>
    <row r="16" spans="1:16" ht="18.75" customHeight="1">
      <c r="A16" s="42" t="s">
        <v>7</v>
      </c>
      <c r="B16" s="52"/>
      <c r="C16" s="104">
        <v>413000</v>
      </c>
      <c r="D16" s="111"/>
      <c r="E16" s="104">
        <v>654000</v>
      </c>
      <c r="F16" s="111"/>
      <c r="G16" s="104">
        <v>751000</v>
      </c>
      <c r="H16" s="111"/>
      <c r="I16" s="104">
        <v>510000</v>
      </c>
      <c r="J16" s="111"/>
      <c r="K16" s="104">
        <v>606000</v>
      </c>
      <c r="L16" s="111"/>
      <c r="M16" s="104">
        <v>558000</v>
      </c>
      <c r="N16" s="111"/>
      <c r="O16" s="104">
        <v>606000</v>
      </c>
      <c r="P16" s="115"/>
    </row>
    <row r="17" spans="1:16" ht="18.75" customHeight="1">
      <c r="A17" s="42" t="s">
        <v>45</v>
      </c>
      <c r="B17" s="52"/>
      <c r="C17" s="104">
        <v>449000</v>
      </c>
      <c r="D17" s="111"/>
      <c r="E17" s="104">
        <v>685000</v>
      </c>
      <c r="F17" s="111"/>
      <c r="G17" s="104">
        <v>781000</v>
      </c>
      <c r="H17" s="111"/>
      <c r="I17" s="104">
        <v>540000</v>
      </c>
      <c r="J17" s="111"/>
      <c r="K17" s="104">
        <v>637000</v>
      </c>
      <c r="L17" s="111"/>
      <c r="M17" s="104">
        <v>588000</v>
      </c>
      <c r="N17" s="111"/>
      <c r="O17" s="104">
        <v>637000</v>
      </c>
      <c r="P17" s="115"/>
    </row>
    <row r="18" spans="1:16" ht="18.75" customHeight="1">
      <c r="A18" s="42" t="s">
        <v>29</v>
      </c>
      <c r="B18" s="52"/>
      <c r="C18" s="104">
        <v>478000</v>
      </c>
      <c r="D18" s="111"/>
      <c r="E18" s="104">
        <v>704000</v>
      </c>
      <c r="F18" s="111"/>
      <c r="G18" s="104">
        <v>800000</v>
      </c>
      <c r="H18" s="111"/>
      <c r="I18" s="104">
        <v>559000</v>
      </c>
      <c r="J18" s="111"/>
      <c r="K18" s="104">
        <v>656000</v>
      </c>
      <c r="L18" s="111"/>
      <c r="M18" s="104">
        <v>607000</v>
      </c>
      <c r="N18" s="111"/>
      <c r="O18" s="104">
        <v>656000</v>
      </c>
      <c r="P18" s="115"/>
    </row>
    <row r="19" spans="1:16" ht="18.75" customHeight="1">
      <c r="A19" s="42" t="s">
        <v>47</v>
      </c>
      <c r="B19" s="52"/>
      <c r="C19" s="104">
        <v>507000</v>
      </c>
      <c r="D19" s="111"/>
      <c r="E19" s="104">
        <v>724000</v>
      </c>
      <c r="F19" s="111"/>
      <c r="G19" s="104">
        <v>820000</v>
      </c>
      <c r="H19" s="111"/>
      <c r="I19" s="104">
        <v>579000</v>
      </c>
      <c r="J19" s="111"/>
      <c r="K19" s="104">
        <v>676000</v>
      </c>
      <c r="L19" s="111"/>
      <c r="M19" s="104">
        <v>627000</v>
      </c>
      <c r="N19" s="111"/>
      <c r="O19" s="104">
        <v>676000</v>
      </c>
      <c r="P19" s="115"/>
    </row>
    <row r="20" spans="1:16" ht="18.75" customHeight="1">
      <c r="A20" s="42" t="s">
        <v>48</v>
      </c>
      <c r="B20" s="52"/>
      <c r="C20" s="104">
        <v>536000</v>
      </c>
      <c r="D20" s="111"/>
      <c r="E20" s="104">
        <v>743000</v>
      </c>
      <c r="F20" s="111"/>
      <c r="G20" s="104">
        <v>839000</v>
      </c>
      <c r="H20" s="111"/>
      <c r="I20" s="104">
        <v>598000</v>
      </c>
      <c r="J20" s="111"/>
      <c r="K20" s="104">
        <v>695000</v>
      </c>
      <c r="L20" s="111"/>
      <c r="M20" s="104">
        <v>646000</v>
      </c>
      <c r="N20" s="111"/>
      <c r="O20" s="104">
        <v>695000</v>
      </c>
      <c r="P20" s="115"/>
    </row>
    <row r="21" spans="1:16" ht="18.75" customHeight="1">
      <c r="A21" s="42" t="s">
        <v>49</v>
      </c>
      <c r="B21" s="52"/>
      <c r="C21" s="104">
        <v>564000</v>
      </c>
      <c r="D21" s="111"/>
      <c r="E21" s="104">
        <v>762000</v>
      </c>
      <c r="F21" s="111"/>
      <c r="G21" s="104">
        <v>858000</v>
      </c>
      <c r="H21" s="111"/>
      <c r="I21" s="104">
        <v>617000</v>
      </c>
      <c r="J21" s="111"/>
      <c r="K21" s="104">
        <v>714000</v>
      </c>
      <c r="L21" s="111"/>
      <c r="M21" s="104">
        <v>665000</v>
      </c>
      <c r="N21" s="111"/>
      <c r="O21" s="104">
        <v>714000</v>
      </c>
      <c r="P21" s="115"/>
    </row>
    <row r="22" spans="1:16" ht="18.75" customHeight="1">
      <c r="A22" s="42" t="s">
        <v>51</v>
      </c>
      <c r="B22" s="52"/>
      <c r="C22" s="104">
        <v>589000</v>
      </c>
      <c r="D22" s="111"/>
      <c r="E22" s="104">
        <v>787000</v>
      </c>
      <c r="F22" s="111"/>
      <c r="G22" s="104">
        <v>880000</v>
      </c>
      <c r="H22" s="111"/>
      <c r="I22" s="104">
        <v>643000</v>
      </c>
      <c r="J22" s="111"/>
      <c r="K22" s="104">
        <v>739000</v>
      </c>
      <c r="L22" s="111"/>
      <c r="M22" s="104">
        <v>691000</v>
      </c>
      <c r="N22" s="111"/>
      <c r="O22" s="104">
        <v>739000</v>
      </c>
      <c r="P22" s="115"/>
    </row>
    <row r="23" spans="1:16" ht="18.75" customHeight="1">
      <c r="A23" s="42" t="s">
        <v>6</v>
      </c>
      <c r="B23" s="52"/>
      <c r="C23" s="104">
        <v>611000</v>
      </c>
      <c r="D23" s="111"/>
      <c r="E23" s="104">
        <v>819000</v>
      </c>
      <c r="F23" s="111"/>
      <c r="G23" s="104">
        <v>904000</v>
      </c>
      <c r="H23" s="111"/>
      <c r="I23" s="104">
        <v>673000</v>
      </c>
      <c r="J23" s="111"/>
      <c r="K23" s="104">
        <v>770000</v>
      </c>
      <c r="L23" s="111"/>
      <c r="M23" s="104">
        <v>722000</v>
      </c>
      <c r="N23" s="111"/>
      <c r="O23" s="104">
        <v>770000</v>
      </c>
      <c r="P23" s="115"/>
    </row>
    <row r="24" spans="1:16" ht="18.75" customHeight="1">
      <c r="A24" s="42" t="s">
        <v>39</v>
      </c>
      <c r="B24" s="52"/>
      <c r="C24" s="104">
        <v>632000</v>
      </c>
      <c r="D24" s="111"/>
      <c r="E24" s="104">
        <v>851000</v>
      </c>
      <c r="F24" s="111"/>
      <c r="G24" s="104">
        <v>928000</v>
      </c>
      <c r="H24" s="111"/>
      <c r="I24" s="104">
        <v>704000</v>
      </c>
      <c r="J24" s="111"/>
      <c r="K24" s="104">
        <v>802000</v>
      </c>
      <c r="L24" s="111"/>
      <c r="M24" s="104">
        <v>753000</v>
      </c>
      <c r="N24" s="111"/>
      <c r="O24" s="104">
        <v>802000</v>
      </c>
      <c r="P24" s="115"/>
    </row>
    <row r="25" spans="1:16" ht="18.75" customHeight="1">
      <c r="A25" s="42" t="s">
        <v>32</v>
      </c>
      <c r="B25" s="52"/>
      <c r="C25" s="104">
        <v>654000</v>
      </c>
      <c r="D25" s="111"/>
      <c r="E25" s="104">
        <v>882000</v>
      </c>
      <c r="F25" s="111"/>
      <c r="G25" s="104">
        <v>952000</v>
      </c>
      <c r="H25" s="111"/>
      <c r="I25" s="104">
        <v>734000</v>
      </c>
      <c r="J25" s="111"/>
      <c r="K25" s="104">
        <v>833000</v>
      </c>
      <c r="L25" s="111"/>
      <c r="M25" s="104">
        <v>784000</v>
      </c>
      <c r="N25" s="111"/>
      <c r="O25" s="104">
        <v>833000</v>
      </c>
      <c r="P25" s="115"/>
    </row>
    <row r="26" spans="1:16" ht="18.75" customHeight="1">
      <c r="A26" s="42" t="s">
        <v>15</v>
      </c>
      <c r="B26" s="52"/>
      <c r="C26" s="104">
        <v>676000</v>
      </c>
      <c r="D26" s="111"/>
      <c r="E26" s="104">
        <v>914000</v>
      </c>
      <c r="F26" s="111"/>
      <c r="G26" s="104">
        <v>977000</v>
      </c>
      <c r="H26" s="111"/>
      <c r="I26" s="104">
        <v>765000</v>
      </c>
      <c r="J26" s="111"/>
      <c r="K26" s="104">
        <v>864000</v>
      </c>
      <c r="L26" s="111"/>
      <c r="M26" s="104">
        <v>815000</v>
      </c>
      <c r="N26" s="111"/>
      <c r="O26" s="104">
        <v>864000</v>
      </c>
      <c r="P26" s="115"/>
    </row>
    <row r="27" spans="1:16" ht="18.75" customHeight="1">
      <c r="A27" s="42" t="s">
        <v>19</v>
      </c>
      <c r="B27" s="52"/>
      <c r="C27" s="104">
        <v>698000</v>
      </c>
      <c r="D27" s="111"/>
      <c r="E27" s="104">
        <v>946000</v>
      </c>
      <c r="F27" s="111"/>
      <c r="G27" s="104">
        <v>1001000</v>
      </c>
      <c r="H27" s="111"/>
      <c r="I27" s="104">
        <v>795000</v>
      </c>
      <c r="J27" s="111"/>
      <c r="K27" s="104">
        <v>896000</v>
      </c>
      <c r="L27" s="111"/>
      <c r="M27" s="104">
        <v>845000</v>
      </c>
      <c r="N27" s="111"/>
      <c r="O27" s="104">
        <v>896000</v>
      </c>
      <c r="P27" s="115"/>
    </row>
    <row r="28" spans="1:16" ht="18.75" customHeight="1">
      <c r="A28" s="42" t="s">
        <v>56</v>
      </c>
      <c r="B28" s="52"/>
      <c r="C28" s="104">
        <v>721000</v>
      </c>
      <c r="D28" s="111"/>
      <c r="E28" s="104">
        <v>979000</v>
      </c>
      <c r="F28" s="111"/>
      <c r="G28" s="104">
        <v>1030000</v>
      </c>
      <c r="H28" s="111"/>
      <c r="I28" s="104">
        <v>827000</v>
      </c>
      <c r="J28" s="111"/>
      <c r="K28" s="104">
        <v>928000</v>
      </c>
      <c r="L28" s="111"/>
      <c r="M28" s="104">
        <v>877000</v>
      </c>
      <c r="N28" s="111"/>
      <c r="O28" s="104">
        <v>928000</v>
      </c>
      <c r="P28" s="115"/>
    </row>
    <row r="29" spans="1:16" ht="18.75" customHeight="1">
      <c r="A29" s="42" t="s">
        <v>55</v>
      </c>
      <c r="B29" s="52"/>
      <c r="C29" s="104">
        <v>744000</v>
      </c>
      <c r="D29" s="111"/>
      <c r="E29" s="104">
        <v>1013000</v>
      </c>
      <c r="F29" s="111"/>
      <c r="G29" s="104">
        <v>1064000</v>
      </c>
      <c r="H29" s="111"/>
      <c r="I29" s="104">
        <v>860000</v>
      </c>
      <c r="J29" s="111"/>
      <c r="K29" s="104">
        <v>962000</v>
      </c>
      <c r="L29" s="111"/>
      <c r="M29" s="104">
        <v>910000</v>
      </c>
      <c r="N29" s="111"/>
      <c r="O29" s="104">
        <v>962000</v>
      </c>
      <c r="P29" s="115"/>
    </row>
    <row r="30" spans="1:16" ht="18.75" customHeight="1">
      <c r="A30" s="42" t="s">
        <v>30</v>
      </c>
      <c r="B30" s="52"/>
      <c r="C30" s="104">
        <v>768000</v>
      </c>
      <c r="D30" s="111"/>
      <c r="E30" s="104">
        <v>1047000</v>
      </c>
      <c r="F30" s="111"/>
      <c r="G30" s="104">
        <v>1099000</v>
      </c>
      <c r="H30" s="111"/>
      <c r="I30" s="104">
        <v>893000</v>
      </c>
      <c r="J30" s="111"/>
      <c r="K30" s="104">
        <v>995000</v>
      </c>
      <c r="L30" s="111"/>
      <c r="M30" s="104">
        <v>944000</v>
      </c>
      <c r="N30" s="111"/>
      <c r="O30" s="104">
        <v>995000</v>
      </c>
      <c r="P30" s="115"/>
    </row>
    <row r="31" spans="1:16" ht="18.75" customHeight="1">
      <c r="A31" s="42" t="s">
        <v>57</v>
      </c>
      <c r="B31" s="52"/>
      <c r="C31" s="104">
        <v>791000</v>
      </c>
      <c r="D31" s="111"/>
      <c r="E31" s="104">
        <v>1081000</v>
      </c>
      <c r="F31" s="111"/>
      <c r="G31" s="104">
        <v>1133000</v>
      </c>
      <c r="H31" s="111"/>
      <c r="I31" s="104">
        <v>926000</v>
      </c>
      <c r="J31" s="111"/>
      <c r="K31" s="104">
        <v>1029000</v>
      </c>
      <c r="L31" s="111"/>
      <c r="M31" s="104">
        <v>977000</v>
      </c>
      <c r="N31" s="111"/>
      <c r="O31" s="104">
        <v>1029000</v>
      </c>
      <c r="P31" s="115"/>
    </row>
    <row r="32" spans="1:16" ht="18.75" customHeight="1">
      <c r="A32" s="42" t="s">
        <v>23</v>
      </c>
      <c r="B32" s="52"/>
      <c r="C32" s="104">
        <v>814000</v>
      </c>
      <c r="D32" s="111"/>
      <c r="E32" s="104">
        <v>1116000</v>
      </c>
      <c r="F32" s="111"/>
      <c r="G32" s="104">
        <v>1168000</v>
      </c>
      <c r="H32" s="111"/>
      <c r="I32" s="104">
        <v>959000</v>
      </c>
      <c r="J32" s="111"/>
      <c r="K32" s="104">
        <v>1063000</v>
      </c>
      <c r="L32" s="111"/>
      <c r="M32" s="104">
        <v>1010000</v>
      </c>
      <c r="N32" s="111"/>
      <c r="O32" s="104">
        <v>1063000</v>
      </c>
      <c r="P32" s="115"/>
    </row>
    <row r="33" spans="1:16" ht="18.75" customHeight="1">
      <c r="A33" s="42" t="s">
        <v>43</v>
      </c>
      <c r="B33" s="52"/>
      <c r="C33" s="104">
        <v>837000</v>
      </c>
      <c r="D33" s="111"/>
      <c r="E33" s="104">
        <v>1150000</v>
      </c>
      <c r="F33" s="111"/>
      <c r="G33" s="104">
        <v>1203000</v>
      </c>
      <c r="H33" s="111"/>
      <c r="I33" s="104">
        <v>991000</v>
      </c>
      <c r="J33" s="111"/>
      <c r="K33" s="104">
        <v>1097000</v>
      </c>
      <c r="L33" s="111"/>
      <c r="M33" s="104">
        <v>1044000</v>
      </c>
      <c r="N33" s="111"/>
      <c r="O33" s="104">
        <v>1097000</v>
      </c>
      <c r="P33" s="115"/>
    </row>
    <row r="34" spans="1:16" s="36" customFormat="1" ht="12" customHeight="1">
      <c r="A34" s="44" t="s">
        <v>38</v>
      </c>
      <c r="B34" s="54"/>
      <c r="C34" s="69">
        <f>C33</f>
        <v>837000</v>
      </c>
      <c r="D34" s="78" t="s">
        <v>58</v>
      </c>
      <c r="E34" s="69">
        <f>E33</f>
        <v>1150000</v>
      </c>
      <c r="F34" s="78" t="s">
        <v>58</v>
      </c>
      <c r="G34" s="69">
        <f>G33</f>
        <v>1203000</v>
      </c>
      <c r="H34" s="78" t="s">
        <v>58</v>
      </c>
      <c r="I34" s="69">
        <f>I33</f>
        <v>991000</v>
      </c>
      <c r="J34" s="78" t="s">
        <v>58</v>
      </c>
      <c r="K34" s="69">
        <f>K33</f>
        <v>1097000</v>
      </c>
      <c r="L34" s="78" t="s">
        <v>58</v>
      </c>
      <c r="M34" s="69">
        <f>M33</f>
        <v>1044000</v>
      </c>
      <c r="N34" s="78" t="s">
        <v>58</v>
      </c>
      <c r="O34" s="69">
        <f>O33</f>
        <v>1097000</v>
      </c>
      <c r="P34" s="94" t="s">
        <v>58</v>
      </c>
    </row>
    <row r="35" spans="1:16" s="36" customFormat="1" ht="12" customHeight="1">
      <c r="A35" s="45"/>
      <c r="B35" s="55"/>
      <c r="C35" s="67" t="s">
        <v>44</v>
      </c>
      <c r="D35" s="79"/>
      <c r="E35" s="67" t="s">
        <v>44</v>
      </c>
      <c r="F35" s="79"/>
      <c r="G35" s="67" t="s">
        <v>44</v>
      </c>
      <c r="H35" s="79"/>
      <c r="I35" s="67" t="s">
        <v>44</v>
      </c>
      <c r="J35" s="79"/>
      <c r="K35" s="67" t="s">
        <v>44</v>
      </c>
      <c r="L35" s="79"/>
      <c r="M35" s="67" t="s">
        <v>44</v>
      </c>
      <c r="N35" s="79"/>
      <c r="O35" s="67" t="s">
        <v>44</v>
      </c>
      <c r="P35" s="95"/>
    </row>
    <row r="36" spans="1:16" s="36" customFormat="1" ht="12" customHeight="1">
      <c r="A36" s="46"/>
      <c r="B36" s="56"/>
      <c r="C36" s="105">
        <v>19000</v>
      </c>
      <c r="D36" s="81" t="s">
        <v>17</v>
      </c>
      <c r="E36" s="105">
        <v>26000</v>
      </c>
      <c r="F36" s="81" t="s">
        <v>17</v>
      </c>
      <c r="G36" s="105">
        <v>22000</v>
      </c>
      <c r="H36" s="81" t="s">
        <v>17</v>
      </c>
      <c r="I36" s="105">
        <v>20000</v>
      </c>
      <c r="J36" s="81" t="s">
        <v>17</v>
      </c>
      <c r="K36" s="105">
        <v>21000</v>
      </c>
      <c r="L36" s="81" t="s">
        <v>17</v>
      </c>
      <c r="M36" s="105">
        <v>21000</v>
      </c>
      <c r="N36" s="81" t="s">
        <v>17</v>
      </c>
      <c r="O36" s="105">
        <v>21000</v>
      </c>
      <c r="P36" s="96" t="s">
        <v>17</v>
      </c>
    </row>
    <row r="37" spans="1:16" s="36" customFormat="1" ht="12" customHeight="1">
      <c r="A37" s="44" t="s">
        <v>62</v>
      </c>
      <c r="B37" s="54"/>
      <c r="C37" s="69">
        <f>C34+(C36*13)</f>
        <v>1084000</v>
      </c>
      <c r="D37" s="78" t="s">
        <v>58</v>
      </c>
      <c r="E37" s="69">
        <f>E34+(E36*13)</f>
        <v>1488000</v>
      </c>
      <c r="F37" s="78" t="s">
        <v>58</v>
      </c>
      <c r="G37" s="69">
        <f>G34+(G36*13)</f>
        <v>1489000</v>
      </c>
      <c r="H37" s="78" t="s">
        <v>58</v>
      </c>
      <c r="I37" s="69">
        <f>I34+(I36*13)</f>
        <v>1251000</v>
      </c>
      <c r="J37" s="78" t="s">
        <v>58</v>
      </c>
      <c r="K37" s="69">
        <f>K34+(K36*13)</f>
        <v>1370000</v>
      </c>
      <c r="L37" s="78" t="s">
        <v>58</v>
      </c>
      <c r="M37" s="69">
        <f>M34+(M36*13)</f>
        <v>1317000</v>
      </c>
      <c r="N37" s="78" t="s">
        <v>58</v>
      </c>
      <c r="O37" s="69">
        <f>O34+(O36*13)</f>
        <v>1370000</v>
      </c>
      <c r="P37" s="94" t="s">
        <v>58</v>
      </c>
    </row>
    <row r="38" spans="1:16" s="36" customFormat="1" ht="12" customHeight="1">
      <c r="A38" s="45"/>
      <c r="B38" s="55"/>
      <c r="C38" s="67" t="s">
        <v>44</v>
      </c>
      <c r="D38" s="79"/>
      <c r="E38" s="67" t="s">
        <v>44</v>
      </c>
      <c r="F38" s="79"/>
      <c r="G38" s="67" t="s">
        <v>44</v>
      </c>
      <c r="H38" s="79"/>
      <c r="I38" s="67" t="s">
        <v>44</v>
      </c>
      <c r="J38" s="79"/>
      <c r="K38" s="67" t="s">
        <v>44</v>
      </c>
      <c r="L38" s="79"/>
      <c r="M38" s="67" t="s">
        <v>44</v>
      </c>
      <c r="N38" s="79"/>
      <c r="O38" s="67" t="s">
        <v>44</v>
      </c>
      <c r="P38" s="95"/>
    </row>
    <row r="39" spans="1:16" s="36" customFormat="1" ht="12" customHeight="1">
      <c r="A39" s="46"/>
      <c r="B39" s="56"/>
      <c r="C39" s="105">
        <v>14000</v>
      </c>
      <c r="D39" s="81" t="s">
        <v>17</v>
      </c>
      <c r="E39" s="105">
        <v>17000</v>
      </c>
      <c r="F39" s="81" t="s">
        <v>17</v>
      </c>
      <c r="G39" s="105">
        <v>17000</v>
      </c>
      <c r="H39" s="81" t="s">
        <v>17</v>
      </c>
      <c r="I39" s="105">
        <v>14000</v>
      </c>
      <c r="J39" s="81" t="s">
        <v>17</v>
      </c>
      <c r="K39" s="105">
        <v>14000</v>
      </c>
      <c r="L39" s="81" t="s">
        <v>17</v>
      </c>
      <c r="M39" s="105">
        <v>14000</v>
      </c>
      <c r="N39" s="81" t="s">
        <v>17</v>
      </c>
      <c r="O39" s="105">
        <v>14000</v>
      </c>
      <c r="P39" s="96" t="s">
        <v>17</v>
      </c>
    </row>
    <row r="40" spans="1:16" s="36" customFormat="1" ht="12" customHeight="1">
      <c r="A40" s="44" t="s">
        <v>10</v>
      </c>
      <c r="B40" s="54"/>
      <c r="C40" s="69">
        <f>C37+(C39*25)</f>
        <v>1434000</v>
      </c>
      <c r="D40" s="78" t="s">
        <v>58</v>
      </c>
      <c r="E40" s="69">
        <f>E37+(E39*25)</f>
        <v>1913000</v>
      </c>
      <c r="F40" s="78" t="s">
        <v>58</v>
      </c>
      <c r="G40" s="69">
        <f>G37+(G39*25)</f>
        <v>1914000</v>
      </c>
      <c r="H40" s="78" t="s">
        <v>58</v>
      </c>
      <c r="I40" s="69">
        <f>I37+(I39*25)</f>
        <v>1601000</v>
      </c>
      <c r="J40" s="78" t="s">
        <v>58</v>
      </c>
      <c r="K40" s="69">
        <f>K37+(K39*25)</f>
        <v>1720000</v>
      </c>
      <c r="L40" s="78" t="s">
        <v>58</v>
      </c>
      <c r="M40" s="69">
        <f>M37+(M39*25)</f>
        <v>1667000</v>
      </c>
      <c r="N40" s="78" t="s">
        <v>58</v>
      </c>
      <c r="O40" s="69">
        <f>O37+(O39*25)</f>
        <v>1720000</v>
      </c>
      <c r="P40" s="94" t="s">
        <v>58</v>
      </c>
    </row>
    <row r="41" spans="1:16" s="36" customFormat="1" ht="12" customHeight="1">
      <c r="A41" s="45"/>
      <c r="B41" s="55"/>
      <c r="C41" s="67" t="s">
        <v>44</v>
      </c>
      <c r="D41" s="79"/>
      <c r="E41" s="67" t="s">
        <v>44</v>
      </c>
      <c r="F41" s="79"/>
      <c r="G41" s="67" t="s">
        <v>44</v>
      </c>
      <c r="H41" s="79"/>
      <c r="I41" s="67" t="s">
        <v>44</v>
      </c>
      <c r="J41" s="79"/>
      <c r="K41" s="67" t="s">
        <v>44</v>
      </c>
      <c r="L41" s="79"/>
      <c r="M41" s="67" t="s">
        <v>44</v>
      </c>
      <c r="N41" s="79"/>
      <c r="O41" s="67" t="s">
        <v>44</v>
      </c>
      <c r="P41" s="95"/>
    </row>
    <row r="42" spans="1:16" s="36" customFormat="1" ht="12" customHeight="1">
      <c r="A42" s="46"/>
      <c r="B42" s="56"/>
      <c r="C42" s="105">
        <v>13000</v>
      </c>
      <c r="D42" s="81" t="s">
        <v>17</v>
      </c>
      <c r="E42" s="105">
        <v>16000</v>
      </c>
      <c r="F42" s="81" t="s">
        <v>17</v>
      </c>
      <c r="G42" s="105">
        <v>16000</v>
      </c>
      <c r="H42" s="81" t="s">
        <v>17</v>
      </c>
      <c r="I42" s="105">
        <v>12000</v>
      </c>
      <c r="J42" s="81" t="s">
        <v>17</v>
      </c>
      <c r="K42" s="105">
        <v>12000</v>
      </c>
      <c r="L42" s="81" t="s">
        <v>17</v>
      </c>
      <c r="M42" s="105">
        <v>12000</v>
      </c>
      <c r="N42" s="81" t="s">
        <v>17</v>
      </c>
      <c r="O42" s="105">
        <v>12000</v>
      </c>
      <c r="P42" s="96" t="s">
        <v>17</v>
      </c>
    </row>
    <row r="43" spans="1:16" s="36" customFormat="1" ht="12" customHeight="1">
      <c r="A43" s="44" t="s">
        <v>50</v>
      </c>
      <c r="B43" s="54"/>
      <c r="C43" s="69">
        <f>C40+(C42*50)</f>
        <v>2084000</v>
      </c>
      <c r="D43" s="78" t="s">
        <v>58</v>
      </c>
      <c r="E43" s="69">
        <f>E40+(E42*50)</f>
        <v>2713000</v>
      </c>
      <c r="F43" s="78" t="s">
        <v>58</v>
      </c>
      <c r="G43" s="69">
        <f>G40+(G42*50)</f>
        <v>2714000</v>
      </c>
      <c r="H43" s="78" t="s">
        <v>58</v>
      </c>
      <c r="I43" s="69">
        <f>I40+(I42*50)</f>
        <v>2201000</v>
      </c>
      <c r="J43" s="78" t="s">
        <v>58</v>
      </c>
      <c r="K43" s="69">
        <f>K40+(K42*50)</f>
        <v>2320000</v>
      </c>
      <c r="L43" s="78" t="s">
        <v>58</v>
      </c>
      <c r="M43" s="69">
        <f>M40+(M42*50)</f>
        <v>2267000</v>
      </c>
      <c r="N43" s="78" t="s">
        <v>58</v>
      </c>
      <c r="O43" s="69">
        <f>O40+(O42*50)</f>
        <v>2320000</v>
      </c>
      <c r="P43" s="94" t="s">
        <v>58</v>
      </c>
    </row>
    <row r="44" spans="1:16" s="36" customFormat="1" ht="12" customHeight="1">
      <c r="A44" s="45"/>
      <c r="B44" s="55"/>
      <c r="C44" s="67" t="s">
        <v>44</v>
      </c>
      <c r="D44" s="79"/>
      <c r="E44" s="67" t="s">
        <v>44</v>
      </c>
      <c r="F44" s="79"/>
      <c r="G44" s="67" t="s">
        <v>44</v>
      </c>
      <c r="H44" s="79"/>
      <c r="I44" s="67" t="s">
        <v>44</v>
      </c>
      <c r="J44" s="79"/>
      <c r="K44" s="67" t="s">
        <v>44</v>
      </c>
      <c r="L44" s="79"/>
      <c r="M44" s="67" t="s">
        <v>44</v>
      </c>
      <c r="N44" s="79"/>
      <c r="O44" s="67" t="s">
        <v>44</v>
      </c>
      <c r="P44" s="95"/>
    </row>
    <row r="45" spans="1:16" s="36" customFormat="1" ht="12" customHeight="1">
      <c r="A45" s="46"/>
      <c r="B45" s="56"/>
      <c r="C45" s="105">
        <v>10000</v>
      </c>
      <c r="D45" s="81" t="s">
        <v>17</v>
      </c>
      <c r="E45" s="105">
        <v>12000</v>
      </c>
      <c r="F45" s="81" t="s">
        <v>17</v>
      </c>
      <c r="G45" s="105">
        <v>12000</v>
      </c>
      <c r="H45" s="81" t="s">
        <v>17</v>
      </c>
      <c r="I45" s="105">
        <v>10000</v>
      </c>
      <c r="J45" s="81" t="s">
        <v>17</v>
      </c>
      <c r="K45" s="105">
        <v>10000</v>
      </c>
      <c r="L45" s="81" t="s">
        <v>17</v>
      </c>
      <c r="M45" s="105">
        <v>10000</v>
      </c>
      <c r="N45" s="81" t="s">
        <v>17</v>
      </c>
      <c r="O45" s="105">
        <v>10000</v>
      </c>
      <c r="P45" s="96" t="s">
        <v>17</v>
      </c>
    </row>
    <row r="46" spans="1:16" s="36" customFormat="1" ht="12" customHeight="1">
      <c r="A46" s="44" t="s">
        <v>26</v>
      </c>
      <c r="B46" s="54"/>
      <c r="C46" s="69">
        <f>C43+(C45*400)</f>
        <v>6084000</v>
      </c>
      <c r="D46" s="78" t="s">
        <v>58</v>
      </c>
      <c r="E46" s="69">
        <f>E43+(E45*400)</f>
        <v>7513000</v>
      </c>
      <c r="F46" s="78" t="s">
        <v>58</v>
      </c>
      <c r="G46" s="69">
        <f>G43+(G45*400)</f>
        <v>7514000</v>
      </c>
      <c r="H46" s="78" t="s">
        <v>58</v>
      </c>
      <c r="I46" s="69">
        <f>I43+(I45*400)</f>
        <v>6201000</v>
      </c>
      <c r="J46" s="78" t="s">
        <v>58</v>
      </c>
      <c r="K46" s="69">
        <f>K43+(K45*400)</f>
        <v>6320000</v>
      </c>
      <c r="L46" s="78" t="s">
        <v>58</v>
      </c>
      <c r="M46" s="69">
        <f>M43+(M45*400)</f>
        <v>6267000</v>
      </c>
      <c r="N46" s="78" t="s">
        <v>58</v>
      </c>
      <c r="O46" s="69">
        <f>O43+(O45*400)</f>
        <v>6320000</v>
      </c>
      <c r="P46" s="94" t="s">
        <v>58</v>
      </c>
    </row>
    <row r="47" spans="1:16" s="36" customFormat="1" ht="12" customHeight="1">
      <c r="A47" s="45"/>
      <c r="B47" s="55"/>
      <c r="C47" s="67" t="s">
        <v>44</v>
      </c>
      <c r="D47" s="79"/>
      <c r="E47" s="67" t="s">
        <v>44</v>
      </c>
      <c r="F47" s="79"/>
      <c r="G47" s="67" t="s">
        <v>44</v>
      </c>
      <c r="H47" s="79"/>
      <c r="I47" s="67" t="s">
        <v>44</v>
      </c>
      <c r="J47" s="79"/>
      <c r="K47" s="67" t="s">
        <v>44</v>
      </c>
      <c r="L47" s="79"/>
      <c r="M47" s="67" t="s">
        <v>44</v>
      </c>
      <c r="N47" s="79"/>
      <c r="O47" s="67" t="s">
        <v>44</v>
      </c>
      <c r="P47" s="95"/>
    </row>
    <row r="48" spans="1:16" s="36" customFormat="1" ht="12" customHeight="1">
      <c r="A48" s="47"/>
      <c r="B48" s="57"/>
      <c r="C48" s="106">
        <v>8000</v>
      </c>
      <c r="D48" s="82" t="s">
        <v>17</v>
      </c>
      <c r="E48" s="106">
        <v>10000</v>
      </c>
      <c r="F48" s="82" t="s">
        <v>17</v>
      </c>
      <c r="G48" s="106">
        <v>10000</v>
      </c>
      <c r="H48" s="82" t="s">
        <v>17</v>
      </c>
      <c r="I48" s="106">
        <v>8000</v>
      </c>
      <c r="J48" s="82" t="s">
        <v>17</v>
      </c>
      <c r="K48" s="106">
        <v>8000</v>
      </c>
      <c r="L48" s="82" t="s">
        <v>17</v>
      </c>
      <c r="M48" s="106">
        <v>8000</v>
      </c>
      <c r="N48" s="82" t="s">
        <v>17</v>
      </c>
      <c r="O48" s="106">
        <v>8000</v>
      </c>
      <c r="P48" s="97" t="s">
        <v>17</v>
      </c>
    </row>
    <row r="49" spans="1:6" s="36" customFormat="1" ht="15"/>
    <row r="50" spans="1:6" ht="21" customHeight="1">
      <c r="A50" s="48" t="s">
        <v>46</v>
      </c>
      <c r="B50" s="58"/>
      <c r="C50" s="107">
        <v>40000</v>
      </c>
      <c r="D50" s="112"/>
      <c r="E50" s="112"/>
      <c r="F50" s="113"/>
    </row>
  </sheetData>
  <sheetProtection password="DE92" sheet="1" objects="1" scenarios="1"/>
  <mergeCells count="293">
    <mergeCell ref="A1:B1"/>
    <mergeCell ref="C1:I1"/>
    <mergeCell ref="O1:P1"/>
    <mergeCell ref="A2:B2"/>
    <mergeCell ref="A3:B3"/>
    <mergeCell ref="A4:B4"/>
    <mergeCell ref="E4:F4"/>
    <mergeCell ref="G4:H4"/>
    <mergeCell ref="I4:J4"/>
    <mergeCell ref="K4:L4"/>
    <mergeCell ref="M4:N4"/>
    <mergeCell ref="O4:P4"/>
    <mergeCell ref="A5:B5"/>
    <mergeCell ref="E5:F5"/>
    <mergeCell ref="G5:H5"/>
    <mergeCell ref="I5:J5"/>
    <mergeCell ref="K5:L5"/>
    <mergeCell ref="M5:N5"/>
    <mergeCell ref="O5:P5"/>
    <mergeCell ref="A6:B6"/>
    <mergeCell ref="C6:D6"/>
    <mergeCell ref="E6:F6"/>
    <mergeCell ref="G6:H6"/>
    <mergeCell ref="I6:J6"/>
    <mergeCell ref="K6:L6"/>
    <mergeCell ref="M6:N6"/>
    <mergeCell ref="O6:P6"/>
    <mergeCell ref="A7:B7"/>
    <mergeCell ref="C7:D7"/>
    <mergeCell ref="E7:F7"/>
    <mergeCell ref="G7:H7"/>
    <mergeCell ref="I7:J7"/>
    <mergeCell ref="K7:L7"/>
    <mergeCell ref="M7:N7"/>
    <mergeCell ref="O7:P7"/>
    <mergeCell ref="A8:B8"/>
    <mergeCell ref="C8:D8"/>
    <mergeCell ref="E8:F8"/>
    <mergeCell ref="G8:H8"/>
    <mergeCell ref="I8:J8"/>
    <mergeCell ref="K8:L8"/>
    <mergeCell ref="M8:N8"/>
    <mergeCell ref="O8:P8"/>
    <mergeCell ref="A9:B9"/>
    <mergeCell ref="C9:D9"/>
    <mergeCell ref="E9:F9"/>
    <mergeCell ref="G9:H9"/>
    <mergeCell ref="I9:J9"/>
    <mergeCell ref="K9:L9"/>
    <mergeCell ref="M9:N9"/>
    <mergeCell ref="O9:P9"/>
    <mergeCell ref="A10:B10"/>
    <mergeCell ref="C10:D10"/>
    <mergeCell ref="E10:F10"/>
    <mergeCell ref="G10:H10"/>
    <mergeCell ref="I10:J10"/>
    <mergeCell ref="K10:L10"/>
    <mergeCell ref="M10:N10"/>
    <mergeCell ref="O10:P10"/>
    <mergeCell ref="A11:B11"/>
    <mergeCell ref="C11:D11"/>
    <mergeCell ref="E11:F11"/>
    <mergeCell ref="G11:H11"/>
    <mergeCell ref="I11:J11"/>
    <mergeCell ref="K11:L11"/>
    <mergeCell ref="M11:N11"/>
    <mergeCell ref="O11:P11"/>
    <mergeCell ref="A12:B12"/>
    <mergeCell ref="C12:D12"/>
    <mergeCell ref="E12:F12"/>
    <mergeCell ref="G12:H12"/>
    <mergeCell ref="I12:J12"/>
    <mergeCell ref="K12:L12"/>
    <mergeCell ref="M12:N12"/>
    <mergeCell ref="O12:P12"/>
    <mergeCell ref="A13:B13"/>
    <mergeCell ref="C13:D13"/>
    <mergeCell ref="E13:F13"/>
    <mergeCell ref="G13:H13"/>
    <mergeCell ref="I13:J13"/>
    <mergeCell ref="K13:L13"/>
    <mergeCell ref="M13:N13"/>
    <mergeCell ref="O13:P13"/>
    <mergeCell ref="A14:B14"/>
    <mergeCell ref="C14:D14"/>
    <mergeCell ref="E14:F14"/>
    <mergeCell ref="G14:H14"/>
    <mergeCell ref="I14:J14"/>
    <mergeCell ref="K14:L14"/>
    <mergeCell ref="M14:N14"/>
    <mergeCell ref="O14:P14"/>
    <mergeCell ref="A15:B15"/>
    <mergeCell ref="C15:D15"/>
    <mergeCell ref="E15:F15"/>
    <mergeCell ref="G15:H15"/>
    <mergeCell ref="I15:J15"/>
    <mergeCell ref="K15:L15"/>
    <mergeCell ref="M15:N15"/>
    <mergeCell ref="O15:P15"/>
    <mergeCell ref="A16:B16"/>
    <mergeCell ref="C16:D16"/>
    <mergeCell ref="E16:F16"/>
    <mergeCell ref="G16:H16"/>
    <mergeCell ref="I16:J16"/>
    <mergeCell ref="K16:L16"/>
    <mergeCell ref="M16:N16"/>
    <mergeCell ref="O16:P16"/>
    <mergeCell ref="A17:B17"/>
    <mergeCell ref="C17:D17"/>
    <mergeCell ref="E17:F17"/>
    <mergeCell ref="G17:H17"/>
    <mergeCell ref="I17:J17"/>
    <mergeCell ref="K17:L17"/>
    <mergeCell ref="M17:N17"/>
    <mergeCell ref="O17:P17"/>
    <mergeCell ref="A18:B18"/>
    <mergeCell ref="C18:D18"/>
    <mergeCell ref="E18:F18"/>
    <mergeCell ref="G18:H18"/>
    <mergeCell ref="I18:J18"/>
    <mergeCell ref="K18:L18"/>
    <mergeCell ref="M18:N18"/>
    <mergeCell ref="O18:P18"/>
    <mergeCell ref="A19:B19"/>
    <mergeCell ref="C19:D19"/>
    <mergeCell ref="E19:F19"/>
    <mergeCell ref="G19:H19"/>
    <mergeCell ref="I19:J19"/>
    <mergeCell ref="K19:L19"/>
    <mergeCell ref="M19:N19"/>
    <mergeCell ref="O19:P19"/>
    <mergeCell ref="A20:B20"/>
    <mergeCell ref="C20:D20"/>
    <mergeCell ref="E20:F20"/>
    <mergeCell ref="G20:H20"/>
    <mergeCell ref="I20:J20"/>
    <mergeCell ref="K20:L20"/>
    <mergeCell ref="M20:N20"/>
    <mergeCell ref="O20:P20"/>
    <mergeCell ref="A21:B21"/>
    <mergeCell ref="C21:D21"/>
    <mergeCell ref="E21:F21"/>
    <mergeCell ref="G21:H21"/>
    <mergeCell ref="I21:J21"/>
    <mergeCell ref="K21:L21"/>
    <mergeCell ref="M21:N21"/>
    <mergeCell ref="O21:P21"/>
    <mergeCell ref="A22:B22"/>
    <mergeCell ref="C22:D22"/>
    <mergeCell ref="E22:F22"/>
    <mergeCell ref="G22:H22"/>
    <mergeCell ref="I22:J22"/>
    <mergeCell ref="K22:L22"/>
    <mergeCell ref="M22:N22"/>
    <mergeCell ref="O22:P22"/>
    <mergeCell ref="A23:B23"/>
    <mergeCell ref="C23:D23"/>
    <mergeCell ref="E23:F23"/>
    <mergeCell ref="G23:H23"/>
    <mergeCell ref="I23:J23"/>
    <mergeCell ref="K23:L23"/>
    <mergeCell ref="M23:N23"/>
    <mergeCell ref="O23:P23"/>
    <mergeCell ref="A24:B24"/>
    <mergeCell ref="C24:D24"/>
    <mergeCell ref="E24:F24"/>
    <mergeCell ref="G24:H24"/>
    <mergeCell ref="I24:J24"/>
    <mergeCell ref="K24:L24"/>
    <mergeCell ref="M24:N24"/>
    <mergeCell ref="O24:P24"/>
    <mergeCell ref="A25:B25"/>
    <mergeCell ref="C25:D25"/>
    <mergeCell ref="E25:F25"/>
    <mergeCell ref="G25:H25"/>
    <mergeCell ref="I25:J25"/>
    <mergeCell ref="K25:L25"/>
    <mergeCell ref="M25:N25"/>
    <mergeCell ref="O25:P25"/>
    <mergeCell ref="A26:B26"/>
    <mergeCell ref="C26:D26"/>
    <mergeCell ref="E26:F26"/>
    <mergeCell ref="G26:H26"/>
    <mergeCell ref="I26:J26"/>
    <mergeCell ref="K26:L26"/>
    <mergeCell ref="M26:N26"/>
    <mergeCell ref="O26:P26"/>
    <mergeCell ref="A27:B27"/>
    <mergeCell ref="C27:D27"/>
    <mergeCell ref="E27:F27"/>
    <mergeCell ref="G27:H27"/>
    <mergeCell ref="I27:J27"/>
    <mergeCell ref="K27:L27"/>
    <mergeCell ref="M27:N27"/>
    <mergeCell ref="O27:P27"/>
    <mergeCell ref="A28:B28"/>
    <mergeCell ref="C28:D28"/>
    <mergeCell ref="E28:F28"/>
    <mergeCell ref="G28:H28"/>
    <mergeCell ref="I28:J28"/>
    <mergeCell ref="K28:L28"/>
    <mergeCell ref="M28:N28"/>
    <mergeCell ref="O28:P28"/>
    <mergeCell ref="A29:B29"/>
    <mergeCell ref="C29:D29"/>
    <mergeCell ref="E29:F29"/>
    <mergeCell ref="G29:H29"/>
    <mergeCell ref="I29:J29"/>
    <mergeCell ref="K29:L29"/>
    <mergeCell ref="M29:N29"/>
    <mergeCell ref="O29:P29"/>
    <mergeCell ref="A30:B30"/>
    <mergeCell ref="C30:D30"/>
    <mergeCell ref="E30:F30"/>
    <mergeCell ref="G30:H30"/>
    <mergeCell ref="I30:J30"/>
    <mergeCell ref="K30:L30"/>
    <mergeCell ref="M30:N30"/>
    <mergeCell ref="O30:P30"/>
    <mergeCell ref="A31:B31"/>
    <mergeCell ref="C31:D31"/>
    <mergeCell ref="E31:F31"/>
    <mergeCell ref="G31:H31"/>
    <mergeCell ref="I31:J31"/>
    <mergeCell ref="K31:L31"/>
    <mergeCell ref="M31:N31"/>
    <mergeCell ref="O31:P31"/>
    <mergeCell ref="A32:B32"/>
    <mergeCell ref="C32:D32"/>
    <mergeCell ref="E32:F32"/>
    <mergeCell ref="G32:H32"/>
    <mergeCell ref="I32:J32"/>
    <mergeCell ref="K32:L32"/>
    <mergeCell ref="M32:N32"/>
    <mergeCell ref="O32:P32"/>
    <mergeCell ref="A33:B33"/>
    <mergeCell ref="C33:D33"/>
    <mergeCell ref="E33:F33"/>
    <mergeCell ref="G33:H33"/>
    <mergeCell ref="I33:J33"/>
    <mergeCell ref="K33:L33"/>
    <mergeCell ref="M33:N33"/>
    <mergeCell ref="O33:P33"/>
    <mergeCell ref="C35:D35"/>
    <mergeCell ref="E35:F35"/>
    <mergeCell ref="G35:H35"/>
    <mergeCell ref="I35:J35"/>
    <mergeCell ref="K35:L35"/>
    <mergeCell ref="M35:N35"/>
    <mergeCell ref="O35:P35"/>
    <mergeCell ref="C38:D38"/>
    <mergeCell ref="E38:F38"/>
    <mergeCell ref="G38:H38"/>
    <mergeCell ref="I38:J38"/>
    <mergeCell ref="K38:L38"/>
    <mergeCell ref="M38:N38"/>
    <mergeCell ref="O38:P38"/>
    <mergeCell ref="C41:D41"/>
    <mergeCell ref="E41:F41"/>
    <mergeCell ref="G41:H41"/>
    <mergeCell ref="I41:J41"/>
    <mergeCell ref="K41:L41"/>
    <mergeCell ref="M41:N41"/>
    <mergeCell ref="O41:P41"/>
    <mergeCell ref="C44:D44"/>
    <mergeCell ref="E44:F44"/>
    <mergeCell ref="G44:H44"/>
    <mergeCell ref="I44:J44"/>
    <mergeCell ref="K44:L44"/>
    <mergeCell ref="M44:N44"/>
    <mergeCell ref="O44:P44"/>
    <mergeCell ref="C47:D47"/>
    <mergeCell ref="E47:F47"/>
    <mergeCell ref="G47:H47"/>
    <mergeCell ref="I47:J47"/>
    <mergeCell ref="K47:L47"/>
    <mergeCell ref="M47:N47"/>
    <mergeCell ref="O47:P47"/>
    <mergeCell ref="A50:B50"/>
    <mergeCell ref="C50:F50"/>
    <mergeCell ref="C2:D3"/>
    <mergeCell ref="E2:F3"/>
    <mergeCell ref="G2:H3"/>
    <mergeCell ref="I2:J3"/>
    <mergeCell ref="K2:L3"/>
    <mergeCell ref="M2:N3"/>
    <mergeCell ref="O2:P3"/>
    <mergeCell ref="C4:D5"/>
    <mergeCell ref="A34:B36"/>
    <mergeCell ref="A37:B39"/>
    <mergeCell ref="A40:B42"/>
    <mergeCell ref="A43:B45"/>
    <mergeCell ref="A46:B48"/>
  </mergeCells>
  <phoneticPr fontId="1" type="Hiragana"/>
  <pageMargins left="0.39370078740157483" right="0.19685039370078736" top="0.39370078740157483" bottom="0.39370078740157483" header="0.51181102362204722" footer="0.51181102362204722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見積書入力例</vt:lpstr>
      <vt:lpstr>（様式１－１）見積書</vt:lpstr>
      <vt:lpstr>単価表</vt:lpstr>
      <vt:lpstr>予定金額</vt:lpstr>
    </vt:vector>
  </TitlesOfParts>
  <Company>箕面市役所</Company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山縣　邦彦(手動)</dc:creator>
  <cp:lastModifiedBy>福永　志摩(手動)</cp:lastModifiedBy>
  <dcterms:created xsi:type="dcterms:W3CDTF">2018-04-19T06:34:49Z</dcterms:created>
  <dcterms:modified xsi:type="dcterms:W3CDTF">2020-04-21T04:22:25Z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2.1.11.0</vt:lpwstr>
      <vt:lpwstr>2.1.13.0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2020-04-21T04:22:25Z</vt:filetime>
  </property>
</Properties>
</file>