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T10" i="4"/>
  <c r="AL10" i="4"/>
  <c r="I10" i="4"/>
  <c r="B10" i="4"/>
  <c r="BB8"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<sst xmlns="http://schemas.openxmlformats.org/spreadsheetml/2006/main" count="232" uniqueCount="120">
  <si>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</si>
  <si>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</si>
  <si>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</si>
  <si>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</si>
  <si>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</si>
  <si>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</si>
  <si>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</si>
  <si>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</si>
  <si>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</si>
  <si>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</si>
  <si>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</si>
  <si>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</si>
  <si>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</si>
  <si>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</si>
  <si>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</si>
  <si>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</si>
  <si>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</si>
  <si>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</si>
  <si>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</si>
  <si>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</si>
  <si>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</si>
  <si>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</si>
  <si>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</si>
  <si>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</si>
  <si>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</si>
  <si>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</si>
  <si>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</si>
  <si>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</si>
  <si>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</si>
  <si>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</si>
  <si>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</si>
  <si>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</si>
  <si>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</si>
  <si>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</si>
  <si>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</si>
  <si>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</si>
  <si>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</si>
  <si>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</si>
  <si>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</si>
  <si>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</si>
  <si>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</si>
  <si>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</si>
  <si>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</si>
  <si>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</si>
  <si>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</si>
  <si>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</si>
  <si>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</si>
  <si>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</si>
  <si>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</si>
  <si>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</si>
  <si>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</si>
  <si>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</si>
  <si>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</si>
  <si>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</si>
  <si>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</si>
  <si>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</si>
  <si>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</si>
  <si>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</si>
  <si>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</si>
  <si>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</si>
  <si>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</si>
  <si>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</si>
  <si>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</si>
  <si>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</si>
  <si>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</si>
  <si>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</si>
  <si>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</si>
  <si>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</si>
  <si>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</si>
  <si>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</si>
  <si>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</si>
  <si>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</si>
  <si>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</si>
  <si>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</si>
  <si>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</si>
  <si>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</si>
  <si>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</si>
  <si>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</si>
  <si>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</si>
  <si>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</si>
  <si>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</si>
  <si>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</si>
  <si>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</si>
  <si>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</si>
  <si>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</si>
  <si>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</si>
  <si>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</si>
  <si>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</si>
  <si>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</si>
  <si>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</si>
  <si>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</si>
  <si>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</si>
  <si>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</si>
  <si>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</si>
  <si>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</si>
  <si>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</si>
  <si>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</si>
  <si>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</si>
  <si>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</si>
  <si>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</si>
  <si>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</si>
  <si>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</si>
  <si>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</si>
  <si>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</si>
  <si>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</si>
  <si>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箕面市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</si>
  <si>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</si>
  <si>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</si>
  <si>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</si>
  <si>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</si>
  <si>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</si>
  <si>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</si>
  <si>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</si>
  <si>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</si>
  <si>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</si>
  <si>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</si>
  <si>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</si>
  <si>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水道施設や管路の老朽化に伴う大規模な更新時期を迎える中で、「箕面市上下水道施設整備基本・実施計画」に基づき、計画的に施設・管路の更新を実施していきます。
　現状では健全経営を維持し、更新財源を確保するよう努めていますが、財源のうち企業債については、平成35年以降、借入額が償還額を上回り、企業債残高が増加する見込みであることから、企業債以外で国の補助金や交付金等の確保に努めます。
　なお、同計画に位置づける更新を全て実施したとしても、水道料金を値上げすることなく、黒字を維持できる見込みとなっていることから、大阪広域水道企業団用水供給料金の値下げに伴い、本市水道料金の値下げを平成30年度中に実施することとなっています。
　値下げ後も料金回収率100%を維持すべく、健全経営に努めていきます。</t>
    <rPh sb="1" eb="3">
      <t>スイドウ</t>
    </rPh>
    <rPh sb="3" eb="5">
      <t>シセツ</t>
    </rPh>
    <rPh sb="6" eb="8">
      <t>カンロ</t>
    </rPh>
    <rPh sb="9" eb="12">
      <t>ロウキュウカ</t>
    </rPh>
    <rPh sb="13" eb="14">
      <t>トモナ</t>
    </rPh>
    <rPh sb="15" eb="18">
      <t>ダイキボ</t>
    </rPh>
    <rPh sb="19" eb="21">
      <t>コウシン</t>
    </rPh>
    <rPh sb="21" eb="23">
      <t>ジキ</t>
    </rPh>
    <rPh sb="24" eb="25">
      <t>ムカ</t>
    </rPh>
    <rPh sb="27" eb="28">
      <t>ナカ</t>
    </rPh>
    <rPh sb="31" eb="34">
      <t>ミノオシ</t>
    </rPh>
    <rPh sb="34" eb="38">
      <t>ジョウゲスイドウ</t>
    </rPh>
    <rPh sb="38" eb="40">
      <t>シセツ</t>
    </rPh>
    <rPh sb="40" eb="42">
      <t>セイビ</t>
    </rPh>
    <rPh sb="42" eb="44">
      <t>キホン</t>
    </rPh>
    <rPh sb="45" eb="47">
      <t>ジッシ</t>
    </rPh>
    <rPh sb="47" eb="49">
      <t>ケイカク</t>
    </rPh>
    <rPh sb="51" eb="52">
      <t>モト</t>
    </rPh>
    <rPh sb="55" eb="58">
      <t>ケイカクテキ</t>
    </rPh>
    <rPh sb="59" eb="61">
      <t>シセツ</t>
    </rPh>
    <rPh sb="62" eb="64">
      <t>カンロ</t>
    </rPh>
    <rPh sb="65" eb="67">
      <t>コウシン</t>
    </rPh>
    <rPh sb="68" eb="70">
      <t>ジッシ</t>
    </rPh>
    <rPh sb="79" eb="81">
      <t>ゲンジョウ</t>
    </rPh>
    <rPh sb="83" eb="85">
      <t>ケンゼン</t>
    </rPh>
    <rPh sb="85" eb="87">
      <t>ケイエイ</t>
    </rPh>
    <rPh sb="88" eb="90">
      <t>イジ</t>
    </rPh>
    <rPh sb="92" eb="94">
      <t>コウシン</t>
    </rPh>
    <rPh sb="94" eb="96">
      <t>ザイゲン</t>
    </rPh>
    <rPh sb="97" eb="99">
      <t>カクホ</t>
    </rPh>
    <rPh sb="103" eb="104">
      <t>ツト</t>
    </rPh>
    <rPh sb="111" eb="113">
      <t>ザイゲン</t>
    </rPh>
    <rPh sb="116" eb="119">
      <t>キギョウサイ</t>
    </rPh>
    <rPh sb="125" eb="127">
      <t>ヘイセイ</t>
    </rPh>
    <rPh sb="129" eb="132">
      <t>ネンイコウ</t>
    </rPh>
    <rPh sb="133" eb="136">
      <t>カリイレガク</t>
    </rPh>
    <rPh sb="137" eb="140">
      <t>ショウカンガク</t>
    </rPh>
    <rPh sb="141" eb="143">
      <t>ウワマワ</t>
    </rPh>
    <rPh sb="145" eb="148">
      <t>キギョウサイ</t>
    </rPh>
    <rPh sb="148" eb="150">
      <t>ザンダカ</t>
    </rPh>
    <rPh sb="151" eb="153">
      <t>ゾウカ</t>
    </rPh>
    <rPh sb="155" eb="157">
      <t>ミコ</t>
    </rPh>
    <rPh sb="166" eb="169">
      <t>キギョウサイ</t>
    </rPh>
    <rPh sb="169" eb="171">
      <t>イガイ</t>
    </rPh>
    <rPh sb="172" eb="173">
      <t>クニ</t>
    </rPh>
    <rPh sb="174" eb="177">
      <t>ホジョキン</t>
    </rPh>
    <rPh sb="178" eb="181">
      <t>コウフキン</t>
    </rPh>
    <rPh sb="181" eb="182">
      <t>トウ</t>
    </rPh>
    <rPh sb="183" eb="185">
      <t>カクホ</t>
    </rPh>
    <rPh sb="186" eb="187">
      <t>ツト</t>
    </rPh>
    <rPh sb="196" eb="197">
      <t>ドウ</t>
    </rPh>
    <rPh sb="197" eb="199">
      <t>ケイカク</t>
    </rPh>
    <rPh sb="200" eb="202">
      <t>イチ</t>
    </rPh>
    <rPh sb="205" eb="207">
      <t>コウシン</t>
    </rPh>
    <rPh sb="208" eb="209">
      <t>スベ</t>
    </rPh>
    <rPh sb="210" eb="212">
      <t>ジッシ</t>
    </rPh>
    <rPh sb="219" eb="221">
      <t>スイドウ</t>
    </rPh>
    <rPh sb="221" eb="223">
      <t>リョウキン</t>
    </rPh>
    <rPh sb="224" eb="226">
      <t>ネア</t>
    </rPh>
    <rPh sb="234" eb="236">
      <t>クロジ</t>
    </rPh>
    <rPh sb="237" eb="239">
      <t>イジ</t>
    </rPh>
    <rPh sb="242" eb="244">
      <t>ミコ</t>
    </rPh>
    <rPh sb="256" eb="258">
      <t>オオサカ</t>
    </rPh>
    <rPh sb="258" eb="260">
      <t>コウイキ</t>
    </rPh>
    <rPh sb="260" eb="262">
      <t>スイドウ</t>
    </rPh>
    <rPh sb="262" eb="265">
      <t>キギョウダン</t>
    </rPh>
    <rPh sb="265" eb="267">
      <t>ヨウスイ</t>
    </rPh>
    <rPh sb="267" eb="269">
      <t>キョウキュウ</t>
    </rPh>
    <rPh sb="269" eb="271">
      <t>リョウキン</t>
    </rPh>
    <rPh sb="272" eb="274">
      <t>ネサ</t>
    </rPh>
    <rPh sb="276" eb="277">
      <t>トモナ</t>
    </rPh>
    <rPh sb="279" eb="281">
      <t>ホンシ</t>
    </rPh>
    <rPh sb="281" eb="283">
      <t>スイドウ</t>
    </rPh>
    <rPh sb="283" eb="285">
      <t>リョウキン</t>
    </rPh>
    <rPh sb="286" eb="288">
      <t>ネサ</t>
    </rPh>
    <rPh sb="290" eb="292">
      <t>ヘイセイ</t>
    </rPh>
    <rPh sb="294" eb="296">
      <t>ネンド</t>
    </rPh>
    <rPh sb="296" eb="297">
      <t>チュウ</t>
    </rPh>
    <rPh sb="298" eb="300">
      <t>ジッシ</t>
    </rPh>
    <rPh sb="314" eb="316">
      <t>ネサ</t>
    </rPh>
    <rPh sb="317" eb="318">
      <t>ゴ</t>
    </rPh>
    <rPh sb="319" eb="321">
      <t>リョウキン</t>
    </rPh>
    <rPh sb="321" eb="324">
      <t>カイシュウリツ</t>
    </rPh>
    <rPh sb="329" eb="331">
      <t>イジ</t>
    </rPh>
    <rPh sb="335" eb="337">
      <t>ケンゼン</t>
    </rPh>
    <rPh sb="337" eb="339">
      <t>ケイエイ</t>
    </rPh>
    <rPh sb="340" eb="341">
      <t>ツト</t>
    </rPh>
    <phoneticPr fontId="4"/>
  </si>
  <si>
    <t>　①②⑤⑥経常収支比率が平成28年度に類似団体平均値や全国平均値に比べて大きく上昇したのは、収入面では、「国際文化公園都市」や「水と緑の健康都市」等の大規模開発に伴う納付金や給水人口の増加による給水収益が増加したこと、支出面では、職員の減員に伴う人件費の減少や企業債支払利息の減少等により、経常収支が改善したことによるものです。また、経常費用が減少したことにより給水原価も減少し、それに伴い料金回収率も改善しました。なお、平成6年度以降、累積欠損金は生じていません。
　③工事の竣工時期等による未払金の増減により、流動負債に年度間のばらつきが見られますが、平成28年度は未払金が例年より減少したことから、流動比率は類似団体平均値とほぼ同水準となりました。
　④施設・管路の大量更新を控えていることから、各年度の企業債の借入額は償還額の範囲内にとどめ、債務残高の抑制に努めています。
　⑦⑧全国平均値や類似団体平均値と比べて施設利用率が高く、有収率も高いことから、本市が所有する施設の効率的な稼働が収益につながっていると考えられます。</t>
    <rPh sb="5" eb="7">
      <t>ケイジョウ</t>
    </rPh>
    <rPh sb="7" eb="9">
      <t>シュウシ</t>
    </rPh>
    <rPh sb="9" eb="11">
      <t>ヒリツ</t>
    </rPh>
    <rPh sb="12" eb="14">
      <t>ヘイセイ</t>
    </rPh>
    <rPh sb="16" eb="18">
      <t>ネンド</t>
    </rPh>
    <rPh sb="19" eb="21">
      <t>ルイジ</t>
    </rPh>
    <rPh sb="21" eb="23">
      <t>ダンタイ</t>
    </rPh>
    <rPh sb="23" eb="26">
      <t>ヘイキンチ</t>
    </rPh>
    <rPh sb="27" eb="29">
      <t>ゼンコク</t>
    </rPh>
    <rPh sb="29" eb="32">
      <t>ヘイキンチ</t>
    </rPh>
    <rPh sb="33" eb="34">
      <t>クラ</t>
    </rPh>
    <rPh sb="36" eb="37">
      <t>オオ</t>
    </rPh>
    <rPh sb="39" eb="41">
      <t>ジョウショウ</t>
    </rPh>
    <rPh sb="46" eb="49">
      <t>シュウニュウメン</t>
    </rPh>
    <rPh sb="53" eb="55">
      <t>コクサイ</t>
    </rPh>
    <rPh sb="55" eb="57">
      <t>ブンカ</t>
    </rPh>
    <rPh sb="57" eb="59">
      <t>コウエン</t>
    </rPh>
    <rPh sb="59" eb="61">
      <t>トシ</t>
    </rPh>
    <rPh sb="64" eb="65">
      <t>ミズ</t>
    </rPh>
    <rPh sb="66" eb="67">
      <t>ミドリ</t>
    </rPh>
    <rPh sb="68" eb="70">
      <t>ケンコウ</t>
    </rPh>
    <rPh sb="70" eb="72">
      <t>トシ</t>
    </rPh>
    <rPh sb="73" eb="74">
      <t>トウ</t>
    </rPh>
    <rPh sb="75" eb="78">
      <t>ダイキボ</t>
    </rPh>
    <rPh sb="78" eb="80">
      <t>カイハツ</t>
    </rPh>
    <rPh sb="81" eb="82">
      <t>トモナ</t>
    </rPh>
    <rPh sb="83" eb="86">
      <t>ノウフキン</t>
    </rPh>
    <rPh sb="87" eb="89">
      <t>キュウスイ</t>
    </rPh>
    <rPh sb="89" eb="91">
      <t>ジンコウ</t>
    </rPh>
    <rPh sb="92" eb="94">
      <t>ゾウカ</t>
    </rPh>
    <rPh sb="97" eb="99">
      <t>キュウスイ</t>
    </rPh>
    <rPh sb="99" eb="101">
      <t>シュウエキ</t>
    </rPh>
    <rPh sb="102" eb="104">
      <t>ゾウカ</t>
    </rPh>
    <rPh sb="109" eb="112">
      <t>シシュツメン</t>
    </rPh>
    <rPh sb="130" eb="133">
      <t>キギョウサイ</t>
    </rPh>
    <rPh sb="140" eb="141">
      <t>トウ</t>
    </rPh>
    <rPh sb="145" eb="147">
      <t>ケイジョウ</t>
    </rPh>
    <rPh sb="147" eb="149">
      <t>シュウシ</t>
    </rPh>
    <rPh sb="150" eb="152">
      <t>カイゼン</t>
    </rPh>
    <rPh sb="167" eb="169">
      <t>ケイジョウ</t>
    </rPh>
    <rPh sb="169" eb="171">
      <t>ヒヨウ</t>
    </rPh>
    <rPh sb="172" eb="174">
      <t>ゲンショウ</t>
    </rPh>
    <rPh sb="181" eb="185">
      <t>キュウスイゲンカ</t>
    </rPh>
    <rPh sb="186" eb="188">
      <t>ゲンショウ</t>
    </rPh>
    <rPh sb="193" eb="194">
      <t>トモナ</t>
    </rPh>
    <rPh sb="195" eb="197">
      <t>リョウキン</t>
    </rPh>
    <rPh sb="197" eb="200">
      <t>カイシュウリツ</t>
    </rPh>
    <rPh sb="201" eb="203">
      <t>カイゼン</t>
    </rPh>
    <rPh sb="211" eb="213">
      <t>ヘイセイ</t>
    </rPh>
    <rPh sb="214" eb="216">
      <t>ネンド</t>
    </rPh>
    <rPh sb="216" eb="218">
      <t>イコウ</t>
    </rPh>
    <rPh sb="219" eb="221">
      <t>ルイセキ</t>
    </rPh>
    <rPh sb="221" eb="224">
      <t>ケッソンキン</t>
    </rPh>
    <rPh sb="225" eb="226">
      <t>ショウ</t>
    </rPh>
    <rPh sb="236" eb="238">
      <t>コウジ</t>
    </rPh>
    <rPh sb="239" eb="241">
      <t>シュンコウ</t>
    </rPh>
    <rPh sb="241" eb="243">
      <t>ジキ</t>
    </rPh>
    <rPh sb="243" eb="244">
      <t>トウ</t>
    </rPh>
    <rPh sb="247" eb="250">
      <t>ミバライキン</t>
    </rPh>
    <rPh sb="251" eb="253">
      <t>ゾウゲン</t>
    </rPh>
    <rPh sb="257" eb="259">
      <t>リュウドウ</t>
    </rPh>
    <rPh sb="259" eb="261">
      <t>フサイ</t>
    </rPh>
    <rPh sb="262" eb="265">
      <t>ネンドカン</t>
    </rPh>
    <rPh sb="271" eb="272">
      <t>ミ</t>
    </rPh>
    <rPh sb="278" eb="280">
      <t>ヘイセイ</t>
    </rPh>
    <rPh sb="282" eb="284">
      <t>ネンド</t>
    </rPh>
    <rPh sb="289" eb="291">
      <t>レイネン</t>
    </rPh>
    <rPh sb="293" eb="295">
      <t>ゲンショウ</t>
    </rPh>
    <rPh sb="302" eb="304">
      <t>リュウドウ</t>
    </rPh>
    <rPh sb="304" eb="306">
      <t>ヒリツ</t>
    </rPh>
    <rPh sb="307" eb="309">
      <t>ルイジ</t>
    </rPh>
    <rPh sb="309" eb="311">
      <t>ダンタイ</t>
    </rPh>
    <rPh sb="311" eb="314">
      <t>ヘイキンチ</t>
    </rPh>
    <rPh sb="317" eb="320">
      <t>ドウスイジュン</t>
    </rPh>
    <rPh sb="330" eb="332">
      <t>シセツ</t>
    </rPh>
    <rPh sb="333" eb="335">
      <t>カンロ</t>
    </rPh>
    <rPh sb="336" eb="338">
      <t>タイリョウ</t>
    </rPh>
    <rPh sb="338" eb="340">
      <t>コウシン</t>
    </rPh>
    <rPh sb="341" eb="342">
      <t>ヒカ</t>
    </rPh>
    <rPh sb="351" eb="354">
      <t>カクネンド</t>
    </rPh>
    <rPh sb="355" eb="358">
      <t>キギョウサイ</t>
    </rPh>
    <rPh sb="359" eb="361">
      <t>カリイレ</t>
    </rPh>
    <rPh sb="361" eb="362">
      <t>ガク</t>
    </rPh>
    <rPh sb="363" eb="366">
      <t>ショウカンガク</t>
    </rPh>
    <rPh sb="367" eb="370">
      <t>ハンイナイ</t>
    </rPh>
    <rPh sb="375" eb="377">
      <t>サイム</t>
    </rPh>
    <rPh sb="377" eb="379">
      <t>ザンダカ</t>
    </rPh>
    <rPh sb="380" eb="382">
      <t>ヨクセイ</t>
    </rPh>
    <rPh sb="383" eb="384">
      <t>ツト</t>
    </rPh>
    <rPh sb="394" eb="396">
      <t>ゼンコク</t>
    </rPh>
    <rPh sb="396" eb="399">
      <t>ヘイキンチ</t>
    </rPh>
    <rPh sb="400" eb="402">
      <t>ルイジ</t>
    </rPh>
    <rPh sb="402" eb="404">
      <t>ダンタイ</t>
    </rPh>
    <rPh sb="404" eb="407">
      <t>ヘイキンチ</t>
    </rPh>
    <rPh sb="408" eb="409">
      <t>クラ</t>
    </rPh>
    <rPh sb="411" eb="413">
      <t>シセツ</t>
    </rPh>
    <rPh sb="413" eb="416">
      <t>リヨウリツ</t>
    </rPh>
    <rPh sb="417" eb="418">
      <t>タカ</t>
    </rPh>
    <rPh sb="420" eb="422">
      <t>ユウシュウ</t>
    </rPh>
    <rPh sb="422" eb="423">
      <t>リツ</t>
    </rPh>
    <rPh sb="424" eb="425">
      <t>タカ</t>
    </rPh>
    <rPh sb="431" eb="433">
      <t>ホンシ</t>
    </rPh>
    <rPh sb="434" eb="436">
      <t>ショユウ</t>
    </rPh>
    <rPh sb="438" eb="440">
      <t>シセツ</t>
    </rPh>
    <rPh sb="441" eb="444">
      <t>コウリツテキ</t>
    </rPh>
    <rPh sb="445" eb="447">
      <t>カドウ</t>
    </rPh>
    <rPh sb="448" eb="450">
      <t>シュウエキ</t>
    </rPh>
    <rPh sb="459" eb="460">
      <t>カンガ</t>
    </rPh>
    <phoneticPr fontId="4"/>
  </si>
  <si>
    <t>　現在使用している管路全体の約3割が昭和38～51年度に敷設されており、これらが法定耐用年数を経過しています。また、管路全体の約2割が今後10年以内に法定耐用年数を経過する見込みです。
　①有形固定資産減価償却率は増加傾向にありますが、類似団体とほぼ同水準で推移しています。
　②類似団体と比べて有形固定資産減価償却率より管路経年化率が高くなっているのは、本市の管路が比較的に早い時期に整備されたことを示していると考えられます。
　③管路更新については、平成27年3月に策定した「箕面市上下水道施設整備基本・実施計画」において、厚生労働省の「実耐用年数に基づく更新基準年数の設定例」を参考に本市の更新基準を定めています。同計画に基づき管路更新を計画的かつ効率的に進めているところですが、平成28年度の管路更新率は全国平均値や類似団体平均値を上回っています。</t>
    <rPh sb="1" eb="3">
      <t>ゲンザイ</t>
    </rPh>
    <rPh sb="3" eb="5">
      <t>シヨウ</t>
    </rPh>
    <rPh sb="9" eb="11">
      <t>カンロ</t>
    </rPh>
    <rPh sb="11" eb="13">
      <t>ゼンタイ</t>
    </rPh>
    <rPh sb="14" eb="15">
      <t>ヤク</t>
    </rPh>
    <rPh sb="16" eb="17">
      <t>ワリ</t>
    </rPh>
    <rPh sb="18" eb="20">
      <t>ショウワ</t>
    </rPh>
    <rPh sb="25" eb="27">
      <t>ネンド</t>
    </rPh>
    <rPh sb="28" eb="30">
      <t>フセツ</t>
    </rPh>
    <rPh sb="40" eb="42">
      <t>ホウテイ</t>
    </rPh>
    <rPh sb="42" eb="44">
      <t>タイヨウ</t>
    </rPh>
    <rPh sb="44" eb="46">
      <t>ネンスウ</t>
    </rPh>
    <rPh sb="47" eb="49">
      <t>ケイカ</t>
    </rPh>
    <rPh sb="58" eb="60">
      <t>カンロ</t>
    </rPh>
    <rPh sb="60" eb="62">
      <t>ゼンタイ</t>
    </rPh>
    <rPh sb="63" eb="64">
      <t>ヤク</t>
    </rPh>
    <rPh sb="65" eb="66">
      <t>ワリ</t>
    </rPh>
    <rPh sb="67" eb="69">
      <t>コンゴ</t>
    </rPh>
    <rPh sb="71" eb="72">
      <t>ネン</t>
    </rPh>
    <rPh sb="72" eb="74">
      <t>イナイ</t>
    </rPh>
    <rPh sb="75" eb="77">
      <t>ホウテイ</t>
    </rPh>
    <rPh sb="77" eb="79">
      <t>タイヨウ</t>
    </rPh>
    <rPh sb="79" eb="81">
      <t>ネンスウ</t>
    </rPh>
    <rPh sb="82" eb="84">
      <t>ケイカ</t>
    </rPh>
    <rPh sb="86" eb="88">
      <t>ミコ</t>
    </rPh>
    <rPh sb="95" eb="97">
      <t>ユウケイ</t>
    </rPh>
    <rPh sb="97" eb="101">
      <t>コテイシサン</t>
    </rPh>
    <rPh sb="101" eb="103">
      <t>ゲンカ</t>
    </rPh>
    <rPh sb="103" eb="106">
      <t>ショウキャクリツ</t>
    </rPh>
    <rPh sb="107" eb="109">
      <t>ゾウカ</t>
    </rPh>
    <rPh sb="109" eb="111">
      <t>ケイコウ</t>
    </rPh>
    <rPh sb="118" eb="120">
      <t>ルイジ</t>
    </rPh>
    <rPh sb="120" eb="122">
      <t>ダンタイ</t>
    </rPh>
    <rPh sb="125" eb="128">
      <t>ドウスイジュン</t>
    </rPh>
    <rPh sb="129" eb="131">
      <t>スイイ</t>
    </rPh>
    <rPh sb="140" eb="142">
      <t>ルイジ</t>
    </rPh>
    <rPh sb="142" eb="144">
      <t>ダンタイ</t>
    </rPh>
    <rPh sb="145" eb="146">
      <t>クラ</t>
    </rPh>
    <rPh sb="148" eb="150">
      <t>ユウケイ</t>
    </rPh>
    <rPh sb="150" eb="154">
      <t>コテイシサン</t>
    </rPh>
    <rPh sb="154" eb="156">
      <t>ゲンカ</t>
    </rPh>
    <rPh sb="156" eb="159">
      <t>ショウキャクリツ</t>
    </rPh>
    <rPh sb="161" eb="163">
      <t>カンロ</t>
    </rPh>
    <rPh sb="163" eb="166">
      <t>ケイネンカ</t>
    </rPh>
    <rPh sb="166" eb="167">
      <t>リツ</t>
    </rPh>
    <rPh sb="168" eb="169">
      <t>タカ</t>
    </rPh>
    <rPh sb="178" eb="180">
      <t>ホンシ</t>
    </rPh>
    <rPh sb="181" eb="183">
      <t>カンロ</t>
    </rPh>
    <rPh sb="184" eb="187">
      <t>ヒカクテキ</t>
    </rPh>
    <rPh sb="188" eb="189">
      <t>ハヤ</t>
    </rPh>
    <rPh sb="190" eb="192">
      <t>ジキ</t>
    </rPh>
    <rPh sb="193" eb="195">
      <t>セイビ</t>
    </rPh>
    <rPh sb="201" eb="202">
      <t>シメ</t>
    </rPh>
    <rPh sb="207" eb="208">
      <t>カンガ</t>
    </rPh>
    <rPh sb="217" eb="219">
      <t>カンロ</t>
    </rPh>
    <rPh sb="219" eb="221">
      <t>コウシン</t>
    </rPh>
    <rPh sb="264" eb="266">
      <t>コウセイ</t>
    </rPh>
    <rPh sb="266" eb="269">
      <t>ロウドウショウ</t>
    </rPh>
    <rPh sb="271" eb="272">
      <t>ジツ</t>
    </rPh>
    <rPh sb="272" eb="274">
      <t>タイヨウ</t>
    </rPh>
    <rPh sb="274" eb="276">
      <t>ネンスウ</t>
    </rPh>
    <rPh sb="277" eb="278">
      <t>モト</t>
    </rPh>
    <rPh sb="280" eb="282">
      <t>コウシン</t>
    </rPh>
    <rPh sb="282" eb="284">
      <t>キジュン</t>
    </rPh>
    <rPh sb="284" eb="286">
      <t>ネンスウ</t>
    </rPh>
    <rPh sb="287" eb="290">
      <t>セッテイレイ</t>
    </rPh>
    <rPh sb="292" eb="294">
      <t>サンコウ</t>
    </rPh>
    <rPh sb="295" eb="297">
      <t>ホンシ</t>
    </rPh>
    <rPh sb="298" eb="300">
      <t>コウシン</t>
    </rPh>
    <rPh sb="300" eb="302">
      <t>キジュン</t>
    </rPh>
    <rPh sb="303" eb="304">
      <t>サダ</t>
    </rPh>
    <rPh sb="314" eb="315">
      <t>モト</t>
    </rPh>
    <rPh sb="317" eb="319">
      <t>カンロ</t>
    </rPh>
    <rPh sb="319" eb="321">
      <t>コウシン</t>
    </rPh>
    <rPh sb="322" eb="325">
      <t>ケイカクテキ</t>
    </rPh>
    <rPh sb="327" eb="330">
      <t>コウリツテキ</t>
    </rPh>
    <rPh sb="331" eb="332">
      <t>スス</t>
    </rPh>
    <rPh sb="350" eb="352">
      <t>カンロ</t>
    </rPh>
    <rPh sb="352" eb="354">
      <t>コウシン</t>
    </rPh>
    <rPh sb="354" eb="355">
      <t>リツ</t>
    </rPh>
    <rPh sb="356" eb="358">
      <t>ゼンコク</t>
    </rPh>
    <rPh sb="358" eb="361">
      <t>ヘイキンチ</t>
    </rPh>
    <rPh sb="362" eb="364">
      <t>ルイジ</t>
    </rPh>
    <rPh sb="364" eb="366">
      <t>ダンタイ</t>
    </rPh>
    <rPh sb="366" eb="369">
      <t>ヘイキンチ</t>
    </rPh>
    <rPh sb="370" eb="37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</si>
</sst>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c:v>
                </c:pt>
                <c:pt idx="1">
                  <c:v>0.65</c:v>
                </c:pt>
                <c:pt idx="2">
                  <c:v>0.56999999999999995</c:v>
                </c:pt>
                <c:pt idx="3">
                  <c:v>0.7</c:v>
                </c:pt>
                <c:pt idx="4">
                  <c:v>0.82</c:v>
                </c:pt>
              </c:numCache>
            </c:numRef>
          </c:val>
        </c:ser>
        <c:dLbls>
          <c:showLegendKey val="0"/>
          <c:showVal val="0"/>
          <c:showCatName val="0"/>
          <c:showSerName val="0"/>
          <c:showPercent val="0"/>
          <c:showBubbleSize val="0"/>
        </c:dLbls>
        <c:gapWidth val="150"/>
        <c:axId val="105958016"/>
        <c:axId val="1059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105958016"/>
        <c:axId val="105964288"/>
      </c:lineChart>
      <c:dateAx>
        <c:axId val="105958016"/>
        <c:scaling>
          <c:orientation val="minMax"/>
        </c:scaling>
        <c:delete val="1"/>
        <c:axPos val="b"/>
        <c:numFmt formatCode="ge" sourceLinked="1"/>
        <c:majorTickMark val="none"/>
        <c:minorTickMark val="none"/>
        <c:tickLblPos val="none"/>
        <c:crossAx val="105964288"/>
        <c:crosses val="autoZero"/>
        <c:auto val="1"/>
        <c:lblOffset val="100"/>
        <c:baseTimeUnit val="years"/>
      </c:dateAx>
      <c:valAx>
        <c:axId val="1059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80.819999999999993</c:v>
                </c:pt>
                <c:pt idx="1">
                  <c:v>81.73</c:v>
                </c:pt>
                <c:pt idx="2">
                  <c:v>80.930000000000007</c:v>
                </c:pt>
                <c:pt idx="3">
                  <c:v>80.739999999999995</c:v>
                </c:pt>
                <c:pt idx="4">
                  <c:v>81.62</c:v>
                </c:pt>
              </c:numCache>
            </c:numRef>
          </c:val>
        </c:ser>
        <c:dLbls>
          <c:showLegendKey val="0"/>
          <c:showVal val="0"/>
          <c:showCatName val="0"/>
          <c:showSerName val="0"/>
          <c:showPercent val="0"/>
          <c:showBubbleSize val="0"/>
        </c:dLbls>
        <c:gapWidth val="150"/>
        <c:axId val="112396544"/>
        <c:axId val="112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12396544"/>
        <c:axId val="112406912"/>
      </c:lineChart>
      <c:dateAx>
        <c:axId val="112396544"/>
        <c:scaling>
          <c:orientation val="minMax"/>
        </c:scaling>
        <c:delete val="1"/>
        <c:axPos val="b"/>
        <c:numFmt formatCode="ge" sourceLinked="1"/>
        <c:majorTickMark val="none"/>
        <c:minorTickMark val="none"/>
        <c:tickLblPos val="none"/>
        <c:crossAx val="112406912"/>
        <c:crosses val="autoZero"/>
        <c:auto val="1"/>
        <c:lblOffset val="100"/>
        <c:baseTimeUnit val="years"/>
      </c:dateAx>
      <c:valAx>
        <c:axId val="1124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97.43</c:v>
                </c:pt>
                <c:pt idx="1">
                  <c:v>97.47</c:v>
                </c:pt>
                <c:pt idx="2">
                  <c:v>97.46</c:v>
                </c:pt>
                <c:pt idx="3">
                  <c:v>97.48</c:v>
                </c:pt>
                <c:pt idx="4">
                  <c:v>97.5</c:v>
                </c:pt>
              </c:numCache>
            </c:numRef>
          </c:val>
        </c:ser>
        <c:dLbls>
          <c:showLegendKey val="0"/>
          <c:showVal val="0"/>
          <c:showCatName val="0"/>
          <c:showSerName val="0"/>
          <c:showPercent val="0"/>
          <c:showBubbleSize val="0"/>
        </c:dLbls>
        <c:gapWidth val="150"/>
        <c:axId val="112453504"/>
        <c:axId val="1124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12453504"/>
        <c:axId val="112463872"/>
      </c:lineChart>
      <c:dateAx>
        <c:axId val="112453504"/>
        <c:scaling>
          <c:orientation val="minMax"/>
        </c:scaling>
        <c:delete val="1"/>
        <c:axPos val="b"/>
        <c:numFmt formatCode="ge" sourceLinked="1"/>
        <c:majorTickMark val="none"/>
        <c:minorTickMark val="none"/>
        <c:tickLblPos val="none"/>
        <c:crossAx val="112463872"/>
        <c:crosses val="autoZero"/>
        <c:auto val="1"/>
        <c:lblOffset val="100"/>
        <c:baseTimeUnit val="years"/>
      </c:dateAx>
      <c:valAx>
        <c:axId val="1124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114.65</c:v>
                </c:pt>
                <c:pt idx="1">
                  <c:v>113.45</c:v>
                </c:pt>
                <c:pt idx="2">
                  <c:v>110.96</c:v>
                </c:pt>
                <c:pt idx="3">
                  <c:v>115.67</c:v>
                </c:pt>
                <c:pt idx="4">
                  <c:v>120.28</c:v>
                </c:pt>
              </c:numCache>
            </c:numRef>
          </c:val>
        </c:ser>
        <c:dLbls>
          <c:showLegendKey val="0"/>
          <c:showVal val="0"/>
          <c:showCatName val="0"/>
          <c:showSerName val="0"/>
          <c:showPercent val="0"/>
          <c:showBubbleSize val="0"/>
        </c:dLbls>
        <c:gapWidth val="150"/>
        <c:axId val="106006016"/>
        <c:axId val="1060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106006016"/>
        <c:axId val="106007936"/>
      </c:lineChart>
      <c:dateAx>
        <c:axId val="106006016"/>
        <c:scaling>
          <c:orientation val="minMax"/>
        </c:scaling>
        <c:delete val="1"/>
        <c:axPos val="b"/>
        <c:numFmt formatCode="ge" sourceLinked="1"/>
        <c:majorTickMark val="none"/>
        <c:minorTickMark val="none"/>
        <c:tickLblPos val="none"/>
        <c:crossAx val="106007936"/>
        <c:crosses val="autoZero"/>
        <c:auto val="1"/>
        <c:lblOffset val="100"/>
        <c:baseTimeUnit val="years"/>
      </c:dateAx>
      <c:valAx>
        <c:axId val="10600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33.83</c:v>
                </c:pt>
                <c:pt idx="1">
                  <c:v>34.51</c:v>
                </c:pt>
                <c:pt idx="2">
                  <c:v>48.49</c:v>
                </c:pt>
                <c:pt idx="3">
                  <c:v>49.79</c:v>
                </c:pt>
                <c:pt idx="4">
                  <c:v>50.21</c:v>
                </c:pt>
              </c:numCache>
            </c:numRef>
          </c:val>
        </c:ser>
        <c:dLbls>
          <c:showLegendKey val="0"/>
          <c:showVal val="0"/>
          <c:showCatName val="0"/>
          <c:showSerName val="0"/>
          <c:showPercent val="0"/>
          <c:showBubbleSize val="0"/>
        </c:dLbls>
        <c:gapWidth val="150"/>
        <c:axId val="110179456"/>
        <c:axId val="1101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110179456"/>
        <c:axId val="110181376"/>
      </c:lineChart>
      <c:dateAx>
        <c:axId val="110179456"/>
        <c:scaling>
          <c:orientation val="minMax"/>
        </c:scaling>
        <c:delete val="1"/>
        <c:axPos val="b"/>
        <c:numFmt formatCode="ge" sourceLinked="1"/>
        <c:majorTickMark val="none"/>
        <c:minorTickMark val="none"/>
        <c:tickLblPos val="none"/>
        <c:crossAx val="110181376"/>
        <c:crosses val="autoZero"/>
        <c:auto val="1"/>
        <c:lblOffset val="100"/>
        <c:baseTimeUnit val="years"/>
      </c:dateAx>
      <c:valAx>
        <c:axId val="1101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20.57</c:v>
                </c:pt>
                <c:pt idx="1">
                  <c:v>22.31</c:v>
                </c:pt>
                <c:pt idx="2">
                  <c:v>27.29</c:v>
                </c:pt>
                <c:pt idx="3">
                  <c:v>32.79</c:v>
                </c:pt>
                <c:pt idx="4">
                  <c:v>33.549999999999997</c:v>
                </c:pt>
              </c:numCache>
            </c:numRef>
          </c:val>
        </c:ser>
        <c:dLbls>
          <c:showLegendKey val="0"/>
          <c:showVal val="0"/>
          <c:showCatName val="0"/>
          <c:showSerName val="0"/>
          <c:showPercent val="0"/>
          <c:showBubbleSize val="0"/>
        </c:dLbls>
        <c:gapWidth val="150"/>
        <c:axId val="110211072"/>
        <c:axId val="1102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110211072"/>
        <c:axId val="110215552"/>
      </c:lineChart>
      <c:dateAx>
        <c:axId val="110211072"/>
        <c:scaling>
          <c:orientation val="minMax"/>
        </c:scaling>
        <c:delete val="1"/>
        <c:axPos val="b"/>
        <c:numFmt formatCode="ge" sourceLinked="1"/>
        <c:majorTickMark val="none"/>
        <c:minorTickMark val="none"/>
        <c:tickLblPos val="none"/>
        <c:crossAx val="110215552"/>
        <c:crosses val="autoZero"/>
        <c:auto val="1"/>
        <c:lblOffset val="100"/>
        <c:baseTimeUnit val="years"/>
      </c:dateAx>
      <c:valAx>
        <c:axId val="1102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938944"/>
        <c:axId val="1099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09938944"/>
        <c:axId val="109949312"/>
      </c:lineChart>
      <c:dateAx>
        <c:axId val="109938944"/>
        <c:scaling>
          <c:orientation val="minMax"/>
        </c:scaling>
        <c:delete val="1"/>
        <c:axPos val="b"/>
        <c:numFmt formatCode="ge" sourceLinked="1"/>
        <c:majorTickMark val="none"/>
        <c:minorTickMark val="none"/>
        <c:tickLblPos val="none"/>
        <c:crossAx val="109949312"/>
        <c:crosses val="autoZero"/>
        <c:auto val="1"/>
        <c:lblOffset val="100"/>
        <c:baseTimeUnit val="years"/>
      </c:dateAx>
      <c:valAx>
        <c:axId val="10994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579.78</c:v>
                </c:pt>
                <c:pt idx="1">
                  <c:v>637.58000000000004</c:v>
                </c:pt>
                <c:pt idx="2">
                  <c:v>260.49</c:v>
                </c:pt>
                <c:pt idx="3">
                  <c:v>340.69</c:v>
                </c:pt>
                <c:pt idx="4">
                  <c:v>348.86</c:v>
                </c:pt>
              </c:numCache>
            </c:numRef>
          </c:val>
        </c:ser>
        <c:dLbls>
          <c:showLegendKey val="0"/>
          <c:showVal val="0"/>
          <c:showCatName val="0"/>
          <c:showSerName val="0"/>
          <c:showPercent val="0"/>
          <c:showBubbleSize val="0"/>
        </c:dLbls>
        <c:gapWidth val="150"/>
        <c:axId val="109978368"/>
        <c:axId val="1099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09978368"/>
        <c:axId val="109980288"/>
      </c:lineChart>
      <c:dateAx>
        <c:axId val="109978368"/>
        <c:scaling>
          <c:orientation val="minMax"/>
        </c:scaling>
        <c:delete val="1"/>
        <c:axPos val="b"/>
        <c:numFmt formatCode="ge" sourceLinked="1"/>
        <c:majorTickMark val="none"/>
        <c:minorTickMark val="none"/>
        <c:tickLblPos val="none"/>
        <c:crossAx val="109980288"/>
        <c:crosses val="autoZero"/>
        <c:auto val="1"/>
        <c:lblOffset val="100"/>
        <c:baseTimeUnit val="years"/>
      </c:dateAx>
      <c:valAx>
        <c:axId val="10998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163.30000000000001</c:v>
                </c:pt>
                <c:pt idx="1">
                  <c:v>151.51</c:v>
                </c:pt>
                <c:pt idx="2">
                  <c:v>145</c:v>
                </c:pt>
                <c:pt idx="3">
                  <c:v>142.07</c:v>
                </c:pt>
                <c:pt idx="4">
                  <c:v>135.28</c:v>
                </c:pt>
              </c:numCache>
            </c:numRef>
          </c:val>
        </c:ser>
        <c:dLbls>
          <c:showLegendKey val="0"/>
          <c:showVal val="0"/>
          <c:showCatName val="0"/>
          <c:showSerName val="0"/>
          <c:showPercent val="0"/>
          <c:showBubbleSize val="0"/>
        </c:dLbls>
        <c:gapWidth val="150"/>
        <c:axId val="110018944"/>
        <c:axId val="1100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10018944"/>
        <c:axId val="110020864"/>
      </c:lineChart>
      <c:dateAx>
        <c:axId val="110018944"/>
        <c:scaling>
          <c:orientation val="minMax"/>
        </c:scaling>
        <c:delete val="1"/>
        <c:axPos val="b"/>
        <c:numFmt formatCode="ge" sourceLinked="1"/>
        <c:majorTickMark val="none"/>
        <c:minorTickMark val="none"/>
        <c:tickLblPos val="none"/>
        <c:crossAx val="110020864"/>
        <c:crosses val="autoZero"/>
        <c:auto val="1"/>
        <c:lblOffset val="100"/>
        <c:baseTimeUnit val="years"/>
      </c:dateAx>
      <c:valAx>
        <c:axId val="11002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98.81</c:v>
                </c:pt>
                <c:pt idx="1">
                  <c:v>100.07</c:v>
                </c:pt>
                <c:pt idx="2">
                  <c:v>101.38</c:v>
                </c:pt>
                <c:pt idx="3">
                  <c:v>105.56</c:v>
                </c:pt>
                <c:pt idx="4">
                  <c:v>109.26</c:v>
                </c:pt>
              </c:numCache>
            </c:numRef>
          </c:val>
        </c:ser>
        <c:dLbls>
          <c:showLegendKey val="0"/>
          <c:showVal val="0"/>
          <c:showCatName val="0"/>
          <c:showSerName val="0"/>
          <c:showPercent val="0"/>
          <c:showBubbleSize val="0"/>
        </c:dLbls>
        <c:gapWidth val="150"/>
        <c:axId val="110046592"/>
        <c:axId val="1100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10046592"/>
        <c:axId val="110056960"/>
      </c:lineChart>
      <c:dateAx>
        <c:axId val="110046592"/>
        <c:scaling>
          <c:orientation val="minMax"/>
        </c:scaling>
        <c:delete val="1"/>
        <c:axPos val="b"/>
        <c:numFmt formatCode="ge" sourceLinked="1"/>
        <c:majorTickMark val="none"/>
        <c:minorTickMark val="none"/>
        <c:tickLblPos val="none"/>
        <c:crossAx val="110056960"/>
        <c:crosses val="autoZero"/>
        <c:auto val="1"/>
        <c:lblOffset val="100"/>
        <c:baseTimeUnit val="years"/>
      </c:dateAx>
      <c:valAx>
        <c:axId val="1100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170.78</c:v>
                </c:pt>
                <c:pt idx="1">
                  <c:v>167.4</c:v>
                </c:pt>
                <c:pt idx="2">
                  <c:v>164.08</c:v>
                </c:pt>
                <c:pt idx="3">
                  <c:v>157.22</c:v>
                </c:pt>
                <c:pt idx="4">
                  <c:v>151.88999999999999</c:v>
                </c:pt>
              </c:numCache>
            </c:numRef>
          </c:val>
        </c:ser>
        <c:dLbls>
          <c:showLegendKey val="0"/>
          <c:showVal val="0"/>
          <c:showCatName val="0"/>
          <c:showSerName val="0"/>
          <c:showPercent val="0"/>
          <c:showBubbleSize val="0"/>
        </c:dLbls>
        <c:gapWidth val="150"/>
        <c:axId val="110086784"/>
        <c:axId val="1100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10086784"/>
        <c:axId val="110088960"/>
      </c:lineChart>
      <c:dateAx>
        <c:axId val="110086784"/>
        <c:scaling>
          <c:orientation val="minMax"/>
        </c:scaling>
        <c:delete val="1"/>
        <c:axPos val="b"/>
        <c:numFmt formatCode="ge" sourceLinked="1"/>
        <c:majorTickMark val="none"/>
        <c:minorTickMark val="none"/>
        <c:tickLblPos val="none"/>
        <c:crossAx val="110088960"/>
        <c:crosses val="autoZero"/>
        <c:auto val="1"/>
        <c:lblOffset val="100"/>
        <c:baseTimeUnit val="years"/>
      </c:dateAx>
      <c:valAx>
        <c:axId val="1100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3"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大阪府　箕面市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136765</v>
      </c>
      <c r="AM8" s="61"/>
      <c r="AN8" s="61"/>
      <c r="AO8" s="61"/>
      <c r="AP8" s="61"/>
      <c r="AQ8" s="61"/>
      <c r="AR8" s="61"/>
      <c r="AS8" s="61"/>
      <c r="AT8" s="51">
        <f>データ!$S$6</f>
        <v>47.9</v>
      </c>
      <c r="AU8" s="52"/>
      <c r="AV8" s="52"/>
      <c r="AW8" s="52"/>
      <c r="AX8" s="52"/>
      <c r="AY8" s="52"/>
      <c r="AZ8" s="52"/>
      <c r="BA8" s="52"/>
      <c r="BB8" s="53">
        <f>データ!$T$6</f>
        <v>2855.22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81.040000000000006</v>
      </c>
      <c r="J10" s="52"/>
      <c r="K10" s="52"/>
      <c r="L10" s="52"/>
      <c r="M10" s="52"/>
      <c r="N10" s="52"/>
      <c r="O10" s="64"/>
      <c r="P10" s="53">
        <f>データ!$P$6</f>
        <v>99.97</v>
      </c>
      <c r="Q10" s="53"/>
      <c r="R10" s="53"/>
      <c r="S10" s="53"/>
      <c r="T10" s="53"/>
      <c r="U10" s="53"/>
      <c r="V10" s="53"/>
      <c r="W10" s="61">
        <f>データ!$Q$6</f>
        <v>2931</v>
      </c>
      <c r="X10" s="61"/>
      <c r="Y10" s="61"/>
      <c r="Z10" s="61"/>
      <c r="AA10" s="61"/>
      <c r="AB10" s="61"/>
      <c r="AC10" s="61"/>
      <c r="AD10" s="2"/>
      <c r="AE10" s="2"/>
      <c r="AF10" s="2"/>
      <c r="AG10" s="2"/>
      <c r="AH10" s="5"/>
      <c r="AI10" s="5"/>
      <c r="AJ10" s="5"/>
      <c r="AK10" s="5"/>
      <c r="AL10" s="61">
        <f>データ!$U$6</f>
        <v>136916</v>
      </c>
      <c r="AM10" s="61"/>
      <c r="AN10" s="61"/>
      <c r="AO10" s="61"/>
      <c r="AP10" s="61"/>
      <c r="AQ10" s="61"/>
      <c r="AR10" s="61"/>
      <c r="AS10" s="61"/>
      <c r="AT10" s="51">
        <f>データ!$V$6</f>
        <v>21.74</v>
      </c>
      <c r="AU10" s="52"/>
      <c r="AV10" s="52"/>
      <c r="AW10" s="52"/>
      <c r="AX10" s="52"/>
      <c r="AY10" s="52"/>
      <c r="AZ10" s="52"/>
      <c r="BA10" s="52"/>
      <c r="BB10" s="53">
        <f>データ!$W$6</f>
        <v>6297.88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272205</v>
      </c>
      <c r="D6" s="34">
        <f t="shared" si="3"/>
        <v>46</v>
      </c>
      <c r="E6" s="34">
        <f t="shared" si="3"/>
        <v>1</v>
      </c>
      <c r="F6" s="34">
        <f t="shared" si="3"/>
        <v>0</v>
      </c>
      <c r="G6" s="34">
        <f t="shared" si="3"/>
        <v>1</v>
      </c>
      <c r="H6" s="34" t="str">
        <f t="shared" si="3"/>
        <v>大阪府　箕面市</v>
      </c>
      <c r="I6" s="34" t="str">
        <f t="shared" si="3"/>
        <v>法適用</v>
      </c>
      <c r="J6" s="34" t="str">
        <f t="shared" si="3"/>
        <v>水道事業</v>
      </c>
      <c r="K6" s="34" t="str">
        <f t="shared" si="3"/>
        <v>末端給水事業</v>
      </c>
      <c r="L6" s="34" t="str">
        <f t="shared" si="3"/>
        <v>A3</v>
      </c>
      <c r="M6" s="34">
        <f t="shared" si="3"/>
        <v>0</v>
      </c>
      <c r="N6" s="35" t="str">
        <f t="shared" si="3"/>
        <v>-</v>
      </c>
      <c r="O6" s="35">
        <f t="shared" si="3"/>
        <v>81.040000000000006</v>
      </c>
      <c r="P6" s="35">
        <f t="shared" si="3"/>
        <v>99.97</v>
      </c>
      <c r="Q6" s="35">
        <f t="shared" si="3"/>
        <v>2931</v>
      </c>
      <c r="R6" s="35">
        <f t="shared" si="3"/>
        <v>136765</v>
      </c>
      <c r="S6" s="35">
        <f t="shared" si="3"/>
        <v>47.9</v>
      </c>
      <c r="T6" s="35">
        <f t="shared" si="3"/>
        <v>2855.22</v>
      </c>
      <c r="U6" s="35">
        <f t="shared" si="3"/>
        <v>136916</v>
      </c>
      <c r="V6" s="35">
        <f t="shared" si="3"/>
        <v>21.74</v>
      </c>
      <c r="W6" s="35">
        <f t="shared" si="3"/>
        <v>6297.88</v>
      </c>
      <c r="X6" s="36">
        <f>IF(X7="",NA(),X7)</f>
        <v>114.65</v>
      </c>
      <c r="Y6" s="36">
        <f t="shared" ref="Y6:AG6" si="4">IF(Y7="",NA(),Y7)</f>
        <v>113.45</v>
      </c>
      <c r="Z6" s="36">
        <f t="shared" si="4"/>
        <v>110.96</v>
      </c>
      <c r="AA6" s="36">
        <f t="shared" si="4"/>
        <v>115.67</v>
      </c>
      <c r="AB6" s="36">
        <f t="shared" si="4"/>
        <v>120.28</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579.78</v>
      </c>
      <c r="AU6" s="36">
        <f t="shared" ref="AU6:BC6" si="6">IF(AU7="",NA(),AU7)</f>
        <v>637.58000000000004</v>
      </c>
      <c r="AV6" s="36">
        <f t="shared" si="6"/>
        <v>260.49</v>
      </c>
      <c r="AW6" s="36">
        <f t="shared" si="6"/>
        <v>340.69</v>
      </c>
      <c r="AX6" s="36">
        <f t="shared" si="6"/>
        <v>348.86</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163.30000000000001</v>
      </c>
      <c r="BF6" s="36">
        <f t="shared" ref="BF6:BN6" si="7">IF(BF7="",NA(),BF7)</f>
        <v>151.51</v>
      </c>
      <c r="BG6" s="36">
        <f t="shared" si="7"/>
        <v>145</v>
      </c>
      <c r="BH6" s="36">
        <f t="shared" si="7"/>
        <v>142.07</v>
      </c>
      <c r="BI6" s="36">
        <f t="shared" si="7"/>
        <v>135.28</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98.81</v>
      </c>
      <c r="BQ6" s="36">
        <f t="shared" ref="BQ6:BY6" si="8">IF(BQ7="",NA(),BQ7)</f>
        <v>100.07</v>
      </c>
      <c r="BR6" s="36">
        <f t="shared" si="8"/>
        <v>101.38</v>
      </c>
      <c r="BS6" s="36">
        <f t="shared" si="8"/>
        <v>105.56</v>
      </c>
      <c r="BT6" s="36">
        <f t="shared" si="8"/>
        <v>109.26</v>
      </c>
      <c r="BU6" s="36">
        <f t="shared" si="8"/>
        <v>100.16</v>
      </c>
      <c r="BV6" s="36">
        <f t="shared" si="8"/>
        <v>100.07</v>
      </c>
      <c r="BW6" s="36">
        <f t="shared" si="8"/>
        <v>106.22</v>
      </c>
      <c r="BX6" s="36">
        <f t="shared" si="8"/>
        <v>106.69</v>
      </c>
      <c r="BY6" s="36">
        <f t="shared" si="8"/>
        <v>106.52</v>
      </c>
      <c r="BZ6" s="35" t="str">
        <f>IF(BZ7="","",IF(BZ7="-","【-】","【"&amp;SUBSTITUTE(TEXT(BZ7,"#,##0.00"),"-","△")&amp;"】"))</f>
        <v>【105.59】</v>
      </c>
      <c r="CA6" s="36">
        <f>IF(CA7="",NA(),CA7)</f>
        <v>170.78</v>
      </c>
      <c r="CB6" s="36">
        <f t="shared" ref="CB6:CJ6" si="9">IF(CB7="",NA(),CB7)</f>
        <v>167.4</v>
      </c>
      <c r="CC6" s="36">
        <f t="shared" si="9"/>
        <v>164.08</v>
      </c>
      <c r="CD6" s="36">
        <f t="shared" si="9"/>
        <v>157.22</v>
      </c>
      <c r="CE6" s="36">
        <f t="shared" si="9"/>
        <v>151.88999999999999</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80.819999999999993</v>
      </c>
      <c r="CM6" s="36">
        <f t="shared" ref="CM6:CU6" si="10">IF(CM7="",NA(),CM7)</f>
        <v>81.73</v>
      </c>
      <c r="CN6" s="36">
        <f t="shared" si="10"/>
        <v>80.930000000000007</v>
      </c>
      <c r="CO6" s="36">
        <f t="shared" si="10"/>
        <v>80.739999999999995</v>
      </c>
      <c r="CP6" s="36">
        <f t="shared" si="10"/>
        <v>81.62</v>
      </c>
      <c r="CQ6" s="36">
        <f t="shared" si="10"/>
        <v>62.5</v>
      </c>
      <c r="CR6" s="36">
        <f t="shared" si="10"/>
        <v>62.45</v>
      </c>
      <c r="CS6" s="36">
        <f t="shared" si="10"/>
        <v>62.12</v>
      </c>
      <c r="CT6" s="36">
        <f t="shared" si="10"/>
        <v>62.26</v>
      </c>
      <c r="CU6" s="36">
        <f t="shared" si="10"/>
        <v>62.1</v>
      </c>
      <c r="CV6" s="35" t="str">
        <f>IF(CV7="","",IF(CV7="-","【-】","【"&amp;SUBSTITUTE(TEXT(CV7,"#,##0.00"),"-","△")&amp;"】"))</f>
        <v>【59.94】</v>
      </c>
      <c r="CW6" s="36">
        <f>IF(CW7="",NA(),CW7)</f>
        <v>97.43</v>
      </c>
      <c r="CX6" s="36">
        <f t="shared" ref="CX6:DF6" si="11">IF(CX7="",NA(),CX7)</f>
        <v>97.47</v>
      </c>
      <c r="CY6" s="36">
        <f t="shared" si="11"/>
        <v>97.46</v>
      </c>
      <c r="CZ6" s="36">
        <f t="shared" si="11"/>
        <v>97.48</v>
      </c>
      <c r="DA6" s="36">
        <f t="shared" si="11"/>
        <v>97.5</v>
      </c>
      <c r="DB6" s="36">
        <f t="shared" si="11"/>
        <v>89.62</v>
      </c>
      <c r="DC6" s="36">
        <f t="shared" si="11"/>
        <v>89.76</v>
      </c>
      <c r="DD6" s="36">
        <f t="shared" si="11"/>
        <v>89.45</v>
      </c>
      <c r="DE6" s="36">
        <f t="shared" si="11"/>
        <v>89.5</v>
      </c>
      <c r="DF6" s="36">
        <f t="shared" si="11"/>
        <v>89.52</v>
      </c>
      <c r="DG6" s="35" t="str">
        <f>IF(DG7="","",IF(DG7="-","【-】","【"&amp;SUBSTITUTE(TEXT(DG7,"#,##0.00"),"-","△")&amp;"】"))</f>
        <v>【90.22】</v>
      </c>
      <c r="DH6" s="36">
        <f>IF(DH7="",NA(),DH7)</f>
        <v>33.83</v>
      </c>
      <c r="DI6" s="36">
        <f t="shared" ref="DI6:DQ6" si="12">IF(DI7="",NA(),DI7)</f>
        <v>34.51</v>
      </c>
      <c r="DJ6" s="36">
        <f t="shared" si="12"/>
        <v>48.49</v>
      </c>
      <c r="DK6" s="36">
        <f t="shared" si="12"/>
        <v>49.79</v>
      </c>
      <c r="DL6" s="36">
        <f t="shared" si="12"/>
        <v>50.21</v>
      </c>
      <c r="DM6" s="36">
        <f t="shared" si="12"/>
        <v>40.21</v>
      </c>
      <c r="DN6" s="36">
        <f t="shared" si="12"/>
        <v>41.12</v>
      </c>
      <c r="DO6" s="36">
        <f t="shared" si="12"/>
        <v>44.91</v>
      </c>
      <c r="DP6" s="36">
        <f t="shared" si="12"/>
        <v>45.89</v>
      </c>
      <c r="DQ6" s="36">
        <f t="shared" si="12"/>
        <v>46.58</v>
      </c>
      <c r="DR6" s="35" t="str">
        <f>IF(DR7="","",IF(DR7="-","【-】","【"&amp;SUBSTITUTE(TEXT(DR7,"#,##0.00"),"-","△")&amp;"】"))</f>
        <v>【47.91】</v>
      </c>
      <c r="DS6" s="36">
        <f>IF(DS7="",NA(),DS7)</f>
        <v>20.57</v>
      </c>
      <c r="DT6" s="36">
        <f t="shared" ref="DT6:EB6" si="13">IF(DT7="",NA(),DT7)</f>
        <v>22.31</v>
      </c>
      <c r="DU6" s="36">
        <f t="shared" si="13"/>
        <v>27.29</v>
      </c>
      <c r="DV6" s="36">
        <f t="shared" si="13"/>
        <v>32.79</v>
      </c>
      <c r="DW6" s="36">
        <f t="shared" si="13"/>
        <v>33.549999999999997</v>
      </c>
      <c r="DX6" s="36">
        <f t="shared" si="13"/>
        <v>10.19</v>
      </c>
      <c r="DY6" s="36">
        <f t="shared" si="13"/>
        <v>10.9</v>
      </c>
      <c r="DZ6" s="36">
        <f t="shared" si="13"/>
        <v>12.03</v>
      </c>
      <c r="EA6" s="36">
        <f t="shared" si="13"/>
        <v>13.14</v>
      </c>
      <c r="EB6" s="36">
        <f t="shared" si="13"/>
        <v>14.45</v>
      </c>
      <c r="EC6" s="35" t="str">
        <f>IF(EC7="","",IF(EC7="-","【-】","【"&amp;SUBSTITUTE(TEXT(EC7,"#,##0.00"),"-","△")&amp;"】"))</f>
        <v>【15.00】</v>
      </c>
      <c r="ED6" s="36">
        <f>IF(ED7="",NA(),ED7)</f>
        <v>0.5</v>
      </c>
      <c r="EE6" s="36">
        <f t="shared" ref="EE6:EM6" si="14">IF(EE7="",NA(),EE7)</f>
        <v>0.65</v>
      </c>
      <c r="EF6" s="36">
        <f t="shared" si="14"/>
        <v>0.56999999999999995</v>
      </c>
      <c r="EG6" s="36">
        <f t="shared" si="14"/>
        <v>0.7</v>
      </c>
      <c r="EH6" s="36">
        <f t="shared" si="14"/>
        <v>0.82</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272205</v>
      </c>
      <c r="D7" s="38">
        <v>46</v>
      </c>
      <c r="E7" s="38">
        <v>1</v>
      </c>
      <c r="F7" s="38">
        <v>0</v>
      </c>
      <c r="G7" s="38">
        <v>1</v>
      </c>
      <c r="H7" s="38" t="s">
        <v>105</v>
      </c>
      <c r="I7" s="38" t="s">
        <v>106</v>
      </c>
      <c r="J7" s="38" t="s">
        <v>107</v>
      </c>
      <c r="K7" s="38" t="s">
        <v>108</v>
      </c>
      <c r="L7" s="38" t="s">
        <v>109</v>
      </c>
      <c r="M7" s="38"/>
      <c r="N7" s="39" t="s">
        <v>110</v>
      </c>
      <c r="O7" s="39">
        <v>81.040000000000006</v>
      </c>
      <c r="P7" s="39">
        <v>99.97</v>
      </c>
      <c r="Q7" s="39">
        <v>2931</v>
      </c>
      <c r="R7" s="39">
        <v>136765</v>
      </c>
      <c r="S7" s="39">
        <v>47.9</v>
      </c>
      <c r="T7" s="39">
        <v>2855.22</v>
      </c>
      <c r="U7" s="39">
        <v>136916</v>
      </c>
      <c r="V7" s="39">
        <v>21.74</v>
      </c>
      <c r="W7" s="39">
        <v>6297.88</v>
      </c>
      <c r="X7" s="39">
        <v>114.65</v>
      </c>
      <c r="Y7" s="39">
        <v>113.45</v>
      </c>
      <c r="Z7" s="39">
        <v>110.96</v>
      </c>
      <c r="AA7" s="39">
        <v>115.67</v>
      </c>
      <c r="AB7" s="39">
        <v>120.28</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579.78</v>
      </c>
      <c r="AU7" s="39">
        <v>637.58000000000004</v>
      </c>
      <c r="AV7" s="39">
        <v>260.49</v>
      </c>
      <c r="AW7" s="39">
        <v>340.69</v>
      </c>
      <c r="AX7" s="39">
        <v>348.86</v>
      </c>
      <c r="AY7" s="39">
        <v>633.30999999999995</v>
      </c>
      <c r="AZ7" s="39">
        <v>648.09</v>
      </c>
      <c r="BA7" s="39">
        <v>344.19</v>
      </c>
      <c r="BB7" s="39">
        <v>352.05</v>
      </c>
      <c r="BC7" s="39">
        <v>349.04</v>
      </c>
      <c r="BD7" s="39">
        <v>262.87</v>
      </c>
      <c r="BE7" s="39">
        <v>163.30000000000001</v>
      </c>
      <c r="BF7" s="39">
        <v>151.51</v>
      </c>
      <c r="BG7" s="39">
        <v>145</v>
      </c>
      <c r="BH7" s="39">
        <v>142.07</v>
      </c>
      <c r="BI7" s="39">
        <v>135.28</v>
      </c>
      <c r="BJ7" s="39">
        <v>257.41000000000003</v>
      </c>
      <c r="BK7" s="39">
        <v>253.86</v>
      </c>
      <c r="BL7" s="39">
        <v>252.09</v>
      </c>
      <c r="BM7" s="39">
        <v>250.76</v>
      </c>
      <c r="BN7" s="39">
        <v>254.54</v>
      </c>
      <c r="BO7" s="39">
        <v>270.87</v>
      </c>
      <c r="BP7" s="39">
        <v>98.81</v>
      </c>
      <c r="BQ7" s="39">
        <v>100.07</v>
      </c>
      <c r="BR7" s="39">
        <v>101.38</v>
      </c>
      <c r="BS7" s="39">
        <v>105.56</v>
      </c>
      <c r="BT7" s="39">
        <v>109.26</v>
      </c>
      <c r="BU7" s="39">
        <v>100.16</v>
      </c>
      <c r="BV7" s="39">
        <v>100.07</v>
      </c>
      <c r="BW7" s="39">
        <v>106.22</v>
      </c>
      <c r="BX7" s="39">
        <v>106.69</v>
      </c>
      <c r="BY7" s="39">
        <v>106.52</v>
      </c>
      <c r="BZ7" s="39">
        <v>105.59</v>
      </c>
      <c r="CA7" s="39">
        <v>170.78</v>
      </c>
      <c r="CB7" s="39">
        <v>167.4</v>
      </c>
      <c r="CC7" s="39">
        <v>164.08</v>
      </c>
      <c r="CD7" s="39">
        <v>157.22</v>
      </c>
      <c r="CE7" s="39">
        <v>151.88999999999999</v>
      </c>
      <c r="CF7" s="39">
        <v>166.17</v>
      </c>
      <c r="CG7" s="39">
        <v>164.93</v>
      </c>
      <c r="CH7" s="39">
        <v>155.22999999999999</v>
      </c>
      <c r="CI7" s="39">
        <v>154.91999999999999</v>
      </c>
      <c r="CJ7" s="39">
        <v>155.80000000000001</v>
      </c>
      <c r="CK7" s="39">
        <v>163.27000000000001</v>
      </c>
      <c r="CL7" s="39">
        <v>80.819999999999993</v>
      </c>
      <c r="CM7" s="39">
        <v>81.73</v>
      </c>
      <c r="CN7" s="39">
        <v>80.930000000000007</v>
      </c>
      <c r="CO7" s="39">
        <v>80.739999999999995</v>
      </c>
      <c r="CP7" s="39">
        <v>81.62</v>
      </c>
      <c r="CQ7" s="39">
        <v>62.5</v>
      </c>
      <c r="CR7" s="39">
        <v>62.45</v>
      </c>
      <c r="CS7" s="39">
        <v>62.12</v>
      </c>
      <c r="CT7" s="39">
        <v>62.26</v>
      </c>
      <c r="CU7" s="39">
        <v>62.1</v>
      </c>
      <c r="CV7" s="39">
        <v>59.94</v>
      </c>
      <c r="CW7" s="39">
        <v>97.43</v>
      </c>
      <c r="CX7" s="39">
        <v>97.47</v>
      </c>
      <c r="CY7" s="39">
        <v>97.46</v>
      </c>
      <c r="CZ7" s="39">
        <v>97.48</v>
      </c>
      <c r="DA7" s="39">
        <v>97.5</v>
      </c>
      <c r="DB7" s="39">
        <v>89.62</v>
      </c>
      <c r="DC7" s="39">
        <v>89.76</v>
      </c>
      <c r="DD7" s="39">
        <v>89.45</v>
      </c>
      <c r="DE7" s="39">
        <v>89.5</v>
      </c>
      <c r="DF7" s="39">
        <v>89.52</v>
      </c>
      <c r="DG7" s="39">
        <v>90.22</v>
      </c>
      <c r="DH7" s="39">
        <v>33.83</v>
      </c>
      <c r="DI7" s="39">
        <v>34.51</v>
      </c>
      <c r="DJ7" s="39">
        <v>48.49</v>
      </c>
      <c r="DK7" s="39">
        <v>49.79</v>
      </c>
      <c r="DL7" s="39">
        <v>50.21</v>
      </c>
      <c r="DM7" s="39">
        <v>40.21</v>
      </c>
      <c r="DN7" s="39">
        <v>41.12</v>
      </c>
      <c r="DO7" s="39">
        <v>44.91</v>
      </c>
      <c r="DP7" s="39">
        <v>45.89</v>
      </c>
      <c r="DQ7" s="39">
        <v>46.58</v>
      </c>
      <c r="DR7" s="39">
        <v>47.91</v>
      </c>
      <c r="DS7" s="39">
        <v>20.57</v>
      </c>
      <c r="DT7" s="39">
        <v>22.31</v>
      </c>
      <c r="DU7" s="39">
        <v>27.29</v>
      </c>
      <c r="DV7" s="39">
        <v>32.79</v>
      </c>
      <c r="DW7" s="39">
        <v>33.549999999999997</v>
      </c>
      <c r="DX7" s="39">
        <v>10.19</v>
      </c>
      <c r="DY7" s="39">
        <v>10.9</v>
      </c>
      <c r="DZ7" s="39">
        <v>12.03</v>
      </c>
      <c r="EA7" s="39">
        <v>13.14</v>
      </c>
      <c r="EB7" s="39">
        <v>14.45</v>
      </c>
      <c r="EC7" s="39">
        <v>15</v>
      </c>
      <c r="ED7" s="39">
        <v>0.5</v>
      </c>
      <c r="EE7" s="39">
        <v>0.65</v>
      </c>
      <c r="EF7" s="39">
        <v>0.56999999999999995</v>
      </c>
      <c r="EG7" s="39">
        <v>0.7</v>
      </c>
      <c r="EH7" s="39">
        <v>0.82</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2018-02-14T00:52:25Z</cp:lastPrinted>
  <dcterms:created xsi:type="dcterms:W3CDTF">2017-12-25T01:31:52Z</dcterms:created>
  <dcterms:modified xsi:type="dcterms:W3CDTF">2018-02-14T01:16:43Z</dcterms:modified>
  <cp:category/>
</cp:coreProperties>
</file>