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esiru\上下水道局：経営企画室シェルフ\上下水道局：経営企画室シェルフ\02 財務グループ\00 共通\3-02 経営比較分析表\水道\R2決算\"/>
    </mc:Choice>
  </mc:AlternateContent>
  <workbookProtection workbookAlgorithmName="SHA-512" workbookHashValue="1sI78sVTc0ejqExKzn4tnbqc6/GBsM5LbJcltoQ/ivKIZqIt1E5N9GLMYAVSqxKsESRC9lzv+ilWd13nEMEdrA==" workbookSaltValue="gErtBSrwZ5PE8wvvsnyg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<sst xmlns="http://schemas.openxmlformats.org/spreadsheetml/2006/main" count="228" uniqueCount="116">
  <si>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</si>
  <si>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</si>
  <si>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</si>
  <si>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</si>
  <si>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</si>
  <si>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</si>
  <si>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</si>
  <si>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</si>
  <si>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</si>
  <si>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</si>
  <si>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</si>
  <si>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</si>
  <si>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</si>
  <si>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</si>
  <si>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</si>
  <si>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</si>
  <si>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</si>
  <si>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</si>
  <si>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</si>
  <si>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</si>
  <si>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</si>
  <si>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</si>
  <si>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</si>
  <si>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</si>
  <si>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</si>
  <si>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</si>
  <si>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</si>
  <si>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</si>
  <si>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</si>
  <si>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</si>
  <si>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</si>
  <si>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</si>
  <si>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</si>
  <si>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</si>
  <si>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</si>
  <si>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</si>
  <si>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</si>
  <si>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</si>
  <si>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</si>
  <si>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</si>
  <si>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</si>
  <si>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</si>
  <si>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</si>
  <si>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</si>
  <si>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</si>
  <si>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</si>
  <si>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</si>
  <si>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</si>
  <si>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</si>
  <si>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</si>
  <si>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</si>
  <si>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</si>
  <si>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</si>
  <si>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</si>
  <si>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</si>
  <si>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</si>
  <si>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</si>
  <si>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</si>
  <si>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</si>
  <si>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</si>
  <si>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</si>
  <si>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</si>
  <si>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</si>
  <si>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</si>
  <si>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</si>
  <si>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</si>
  <si>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</si>
  <si>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</si>
  <si>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</si>
  <si>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</si>
  <si>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</si>
  <si>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</si>
  <si>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</si>
  <si>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</si>
  <si>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</si>
  <si>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</si>
  <si>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</si>
  <si>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</si>
  <si>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</si>
  <si>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</si>
  <si>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</si>
  <si>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</si>
  <si>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</si>
  <si>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</si>
  <si>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</si>
  <si>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</si>
  <si>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</si>
  <si>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</si>
  <si>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</si>
  <si>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</si>
  <si>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</si>
  <si>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</si>
  <si>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</si>
  <si>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</si>
  <si>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</si>
  <si>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</si>
  <si>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</si>
  <si>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</si>
  <si>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</si>
  <si>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</si>
  <si>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</si>
  <si>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</si>
  <si>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</si>
  <si>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</si>
  <si>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</si>
  <si>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</si>
  <si>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</si>
  <si>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</si>
  <si>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</si>
  <si>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</si>
  <si>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</si>
  <si>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</si>
  <si>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</si>
  <si>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②については、有形固定資産減価償却率、管路経年化率ともに、管路等の老朽化進行により、前年度に比べて増加しています。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前年度に引き続き管路更新率は1％を超え、類似団体平均値や全国平均を大きく上回る水準となっており、管路・施設の更新に重点を置いた取組の成果が数値となって表れたものと考えています。</t>
    <rPh sb="168" eb="171">
      <t>ゼンネンド</t>
    </rPh>
    <rPh sb="172" eb="173">
      <t>ヒ</t>
    </rPh>
    <rPh sb="174" eb="175">
      <t>ツヅ</t>
    </rPh>
    <phoneticPr fontId="4"/>
  </si>
  <si>
    <t>　水道施設や管路の老朽化に伴う大規模な更新時期を迎える中で、「箕面市上下水道施設整備基本・実施計画」に基づき、計画的に施設・管路の更新を実施していきます。
　本市の人口は微増傾向にありますが、節水意識の浸透により、給水収益は横ばいとなっています。加えて、引き続くコロナ禍にあって、今後の料金収入に及ぼす影響については、慎重に見極めていく必要があります。
　このような状況を踏まえた上で、今後も経営基盤を強化し、安全･安心で安定した水道水を供給するために、広域化等による経営効率の向上も視野に入れつつ、引き続き老朽管路等の更新を進めるとともに、そのために必要な財源の確保に努めます。</t>
    <rPh sb="79" eb="81">
      <t>ホンシ</t>
    </rPh>
    <rPh sb="82" eb="84">
      <t>ジンコウ</t>
    </rPh>
    <rPh sb="85" eb="87">
      <t>ビゾウ</t>
    </rPh>
    <rPh sb="87" eb="89">
      <t>ケイコウ</t>
    </rPh>
    <rPh sb="140" eb="142">
      <t>コンゴ</t>
    </rPh>
    <rPh sb="279" eb="281">
      <t>ザイゲン</t>
    </rPh>
    <phoneticPr fontId="4"/>
  </si>
  <si>
    <t>　令和2年度は、新型コロナ感染症対策として、2か月間の基本料金の無料化と2か月間の減免を実施しましたが、これらは、一般会計からの負担金及び大阪広域水道企業団の用水供給料金値下げ額を財源としたため、水道事業会計の負担は生じていません。
　①については、施設・管路の更新に伴う減価償却費が増加しましたが、開発に伴う口径別納付金が増加したため、前年度に比べて2.03ポイント増加し、類似団体平均値及び全国平均と比べても高い値となっています。
　②については、平成6年度以降、累積欠損金は生じていません。
　③については、施設・管路の更新等に取り組んでいるため、減少傾向にあり、類似団体平均値を下回っているものの、100％を上回っており、短期債務に対する支払能力については確保できています。
　④については、3.91ポイント低下し、類似団体平均値と比べて低い水準を維持しています。
　⑤⑥については、前述の「基本料金の無料化と減免」を実施したため、料金回収率が、前年度より5.12ポイント低下し、類似団体平均値を下回りましたが、100％を上回る健全な水準を維持することができています。給水原価は、大阪広域水道企業団の値下げに伴い受水費が減額したため、前年度に比べて3.84ポイント低下しました。
　⑦⑧については、類似団体平均値や全国平均値と比べて施設利用率が高く、有収率も高いことから、本市が所有する施設の効率的な稼働が収益につながっていると考えられます。</t>
    <rPh sb="1" eb="3">
      <t>レイワ</t>
    </rPh>
    <rPh sb="4" eb="6">
      <t>ネンド</t>
    </rPh>
    <rPh sb="8" eb="10">
      <t>シンガタ</t>
    </rPh>
    <rPh sb="13" eb="16">
      <t>カンセンショウ</t>
    </rPh>
    <rPh sb="16" eb="18">
      <t>タイサク</t>
    </rPh>
    <rPh sb="24" eb="25">
      <t>ゲツ</t>
    </rPh>
    <rPh sb="25" eb="26">
      <t>カン</t>
    </rPh>
    <rPh sb="27" eb="29">
      <t>キホン</t>
    </rPh>
    <rPh sb="29" eb="31">
      <t>リョウキン</t>
    </rPh>
    <rPh sb="32" eb="34">
      <t>ムリョウ</t>
    </rPh>
    <rPh sb="34" eb="35">
      <t>カ</t>
    </rPh>
    <rPh sb="38" eb="40">
      <t>ゲツカン</t>
    </rPh>
    <rPh sb="41" eb="43">
      <t>ゲンメン</t>
    </rPh>
    <rPh sb="44" eb="46">
      <t>ジッシ</t>
    </rPh>
    <rPh sb="57" eb="59">
      <t>イッパン</t>
    </rPh>
    <rPh sb="59" eb="61">
      <t>カイケイ</t>
    </rPh>
    <rPh sb="64" eb="67">
      <t>フタンキン</t>
    </rPh>
    <rPh sb="67" eb="68">
      <t>オヨ</t>
    </rPh>
    <rPh sb="69" eb="71">
      <t>オオサカ</t>
    </rPh>
    <rPh sb="71" eb="73">
      <t>コウイキ</t>
    </rPh>
    <rPh sb="73" eb="75">
      <t>スイドウ</t>
    </rPh>
    <rPh sb="75" eb="78">
      <t>キギョウダン</t>
    </rPh>
    <rPh sb="79" eb="81">
      <t>ヨウスイ</t>
    </rPh>
    <rPh sb="81" eb="83">
      <t>キョウキュウ</t>
    </rPh>
    <rPh sb="83" eb="85">
      <t>リョウキン</t>
    </rPh>
    <rPh sb="85" eb="87">
      <t>ネサ</t>
    </rPh>
    <rPh sb="88" eb="89">
      <t>ガク</t>
    </rPh>
    <rPh sb="90" eb="92">
      <t>ザイゲン</t>
    </rPh>
    <rPh sb="98" eb="100">
      <t>スイドウ</t>
    </rPh>
    <rPh sb="100" eb="102">
      <t>ジギョウ</t>
    </rPh>
    <rPh sb="102" eb="104">
      <t>カイケイ</t>
    </rPh>
    <rPh sb="105" eb="107">
      <t>フタン</t>
    </rPh>
    <rPh sb="108" eb="109">
      <t>ショウ</t>
    </rPh>
    <rPh sb="150" eb="152">
      <t>カイハツ</t>
    </rPh>
    <rPh sb="153" eb="154">
      <t>トモナ</t>
    </rPh>
    <rPh sb="155" eb="157">
      <t>コウケイ</t>
    </rPh>
    <rPh sb="157" eb="158">
      <t>ベツ</t>
    </rPh>
    <rPh sb="158" eb="161">
      <t>ノウフキン</t>
    </rPh>
    <rPh sb="162" eb="164">
      <t>ゾウカ</t>
    </rPh>
    <rPh sb="169" eb="172">
      <t>ゼンネンド</t>
    </rPh>
    <rPh sb="173" eb="174">
      <t>クラ</t>
    </rPh>
    <rPh sb="184" eb="186">
      <t>ゾウカ</t>
    </rPh>
    <rPh sb="240" eb="241">
      <t>ショウ</t>
    </rPh>
    <rPh sb="368" eb="369">
      <t>チ</t>
    </rPh>
    <rPh sb="396" eb="398">
      <t>ゼンジュツ</t>
    </rPh>
    <rPh sb="400" eb="402">
      <t>キホン</t>
    </rPh>
    <rPh sb="413" eb="415">
      <t>ジッシ</t>
    </rPh>
    <rPh sb="420" eb="422">
      <t>リョウキン</t>
    </rPh>
    <rPh sb="422" eb="425">
      <t>カイシュウリツ</t>
    </rPh>
    <rPh sb="427" eb="430">
      <t>ゼンネンド</t>
    </rPh>
    <rPh sb="440" eb="442">
      <t>テイカ</t>
    </rPh>
    <rPh sb="444" eb="446">
      <t>ルイジ</t>
    </rPh>
    <rPh sb="446" eb="448">
      <t>ダンタイ</t>
    </rPh>
    <rPh sb="448" eb="451">
      <t>ヘイキンチ</t>
    </rPh>
    <rPh sb="452" eb="454">
      <t>シタマワ</t>
    </rPh>
    <rPh sb="465" eb="467">
      <t>ウワマワ</t>
    </rPh>
    <rPh sb="474" eb="476">
      <t>イジ</t>
    </rPh>
    <rPh sb="488" eb="492">
      <t>キュウスイゲンカ</t>
    </rPh>
    <rPh sb="504" eb="506">
      <t>ネサ</t>
    </rPh>
    <rPh sb="508" eb="509">
      <t>トモナ</t>
    </rPh>
    <rPh sb="510" eb="512">
      <t>ジュスイ</t>
    </rPh>
    <rPh sb="512" eb="513">
      <t>ヒ</t>
    </rPh>
    <rPh sb="514" eb="516">
      <t>ゲンガク</t>
    </rPh>
    <rPh sb="521" eb="524">
      <t>ゼンネンド</t>
    </rPh>
    <rPh sb="525" eb="526">
      <t>クラ</t>
    </rPh>
    <rPh sb="536" eb="538">
      <t>テイカ</t>
    </rPh>
    <rPh sb="565" eb="566">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</si>
</sst>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1.0900000000000001</c:v>
                </c:pt>
                <c:pt idx="2">
                  <c:v>0.86</c:v>
                </c:pt>
                <c:pt idx="3">
                  <c:v>1.17</c:v>
                </c:pt>
                <c:pt idx="4">
                  <c:v>1.03</c:v>
                </c:pt>
              </c:numCache>
            </c:numRef>
          </c:val>
          <c:extLst>
            <c:ext xmlns:c16="http://schemas.microsoft.com/office/drawing/2014/chart" uri="{C3380CC4-5D6E-409C-BE32-E72D297353CC}">
              <c16:uniqueId val="{00000000-ABC0-4DA2-A8CC-5E4E339CBC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ABC0-4DA2-A8CC-5E4E339CBC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81.62</c:v>
                </c:pt>
                <c:pt idx="1">
                  <c:v>81.2</c:v>
                </c:pt>
                <c:pt idx="2">
                  <c:v>80.42</c:v>
                </c:pt>
                <c:pt idx="3">
                  <c:v>80.81</c:v>
                </c:pt>
                <c:pt idx="4">
                  <c:v>81.709999999999994</c:v>
                </c:pt>
              </c:numCache>
            </c:numRef>
          </c:val>
          <c:extLst>
            <c:ext xmlns:c16="http://schemas.microsoft.com/office/drawing/2014/chart" uri="{C3380CC4-5D6E-409C-BE32-E72D297353CC}">
              <c16:uniqueId val="{00000000-981A-4DF8-8970-FE34D30C4B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981A-4DF8-8970-FE34D30C4B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97.5</c:v>
                </c:pt>
                <c:pt idx="1">
                  <c:v>98.28</c:v>
                </c:pt>
                <c:pt idx="2">
                  <c:v>97.62</c:v>
                </c:pt>
                <c:pt idx="3">
                  <c:v>97.59</c:v>
                </c:pt>
                <c:pt idx="4">
                  <c:v>99.18</c:v>
                </c:pt>
              </c:numCache>
            </c:numRef>
          </c:val>
          <c:extLst>
            <c:ext xmlns:c16="http://schemas.microsoft.com/office/drawing/2014/chart" uri="{C3380CC4-5D6E-409C-BE32-E72D297353CC}">
              <c16:uniqueId val="{00000000-9955-4F31-B7B9-1474E3199D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9955-4F31-B7B9-1474E3199D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120.28</c:v>
                </c:pt>
                <c:pt idx="1">
                  <c:v>119.14</c:v>
                </c:pt>
                <c:pt idx="2">
                  <c:v>116.6</c:v>
                </c:pt>
                <c:pt idx="3">
                  <c:v>114.49</c:v>
                </c:pt>
                <c:pt idx="4">
                  <c:v>116.52</c:v>
                </c:pt>
              </c:numCache>
            </c:numRef>
          </c:val>
          <c:extLst>
            <c:ext xmlns:c16="http://schemas.microsoft.com/office/drawing/2014/chart" uri="{C3380CC4-5D6E-409C-BE32-E72D297353CC}">
              <c16:uniqueId val="{00000000-69A0-48F9-8E90-D31DE1B3C8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9A0-48F9-8E90-D31DE1B3C8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50.21</c:v>
                </c:pt>
                <c:pt idx="1">
                  <c:v>50.26</c:v>
                </c:pt>
                <c:pt idx="2">
                  <c:v>49.71</c:v>
                </c:pt>
                <c:pt idx="3">
                  <c:v>49.99</c:v>
                </c:pt>
                <c:pt idx="4">
                  <c:v>50.92</c:v>
                </c:pt>
              </c:numCache>
            </c:numRef>
          </c:val>
          <c:extLst>
            <c:ext xmlns:c16="http://schemas.microsoft.com/office/drawing/2014/chart" uri="{C3380CC4-5D6E-409C-BE32-E72D297353CC}">
              <c16:uniqueId val="{00000000-981D-460D-B235-AADC48003A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81D-460D-B235-AADC48003A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33.549999999999997</c:v>
                </c:pt>
                <c:pt idx="1">
                  <c:v>34.299999999999997</c:v>
                </c:pt>
                <c:pt idx="2">
                  <c:v>35.26</c:v>
                </c:pt>
                <c:pt idx="3">
                  <c:v>36.68</c:v>
                </c:pt>
                <c:pt idx="4">
                  <c:v>38.659999999999997</c:v>
                </c:pt>
              </c:numCache>
            </c:numRef>
          </c:val>
          <c:extLst>
            <c:ext xmlns:c16="http://schemas.microsoft.com/office/drawing/2014/chart" uri="{C3380CC4-5D6E-409C-BE32-E72D297353CC}">
              <c16:uniqueId val="{00000000-A6A1-4B65-BC2B-348FAC0DBF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A6A1-4B65-BC2B-348FAC0DBF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9-4609-9F06-F6DD4D59D2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629-4609-9F06-F6DD4D59D2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348.86</c:v>
                </c:pt>
                <c:pt idx="1">
                  <c:v>339.27</c:v>
                </c:pt>
                <c:pt idx="2">
                  <c:v>320.42</c:v>
                </c:pt>
                <c:pt idx="3">
                  <c:v>309.52999999999997</c:v>
                </c:pt>
                <c:pt idx="4">
                  <c:v>294.76</c:v>
                </c:pt>
              </c:numCache>
            </c:numRef>
          </c:val>
          <c:extLst>
            <c:ext xmlns:c16="http://schemas.microsoft.com/office/drawing/2014/chart" uri="{C3380CC4-5D6E-409C-BE32-E72D297353CC}">
              <c16:uniqueId val="{00000000-44D0-4D05-BCB9-9A011A1BB8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44D0-4D05-BCB9-9A011A1BB8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135.28</c:v>
                </c:pt>
                <c:pt idx="1">
                  <c:v>131.80000000000001</c:v>
                </c:pt>
                <c:pt idx="2">
                  <c:v>132.78</c:v>
                </c:pt>
                <c:pt idx="3">
                  <c:v>135.56</c:v>
                </c:pt>
                <c:pt idx="4">
                  <c:v>131.65</c:v>
                </c:pt>
              </c:numCache>
            </c:numRef>
          </c:val>
          <c:extLst>
            <c:ext xmlns:c16="http://schemas.microsoft.com/office/drawing/2014/chart" uri="{C3380CC4-5D6E-409C-BE32-E72D297353CC}">
              <c16:uniqueId val="{00000000-8929-4A39-A979-BC6C52595A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8929-4A39-A979-BC6C52595A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109.26</c:v>
                </c:pt>
                <c:pt idx="1">
                  <c:v>108.84</c:v>
                </c:pt>
                <c:pt idx="2">
                  <c:v>106.2</c:v>
                </c:pt>
                <c:pt idx="3">
                  <c:v>105.54</c:v>
                </c:pt>
                <c:pt idx="4">
                  <c:v>100.42</c:v>
                </c:pt>
              </c:numCache>
            </c:numRef>
          </c:val>
          <c:extLst>
            <c:ext xmlns:c16="http://schemas.microsoft.com/office/drawing/2014/chart" uri="{C3380CC4-5D6E-409C-BE32-E72D297353CC}">
              <c16:uniqueId val="{00000000-8AEE-4477-B9DD-5C776E4843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AEE-4477-B9DD-5C776E4843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151.88999999999999</c:v>
                </c:pt>
                <c:pt idx="1">
                  <c:v>152.77000000000001</c:v>
                </c:pt>
                <c:pt idx="2">
                  <c:v>154.46</c:v>
                </c:pt>
                <c:pt idx="3">
                  <c:v>155.1</c:v>
                </c:pt>
                <c:pt idx="4">
                  <c:v>151.26</c:v>
                </c:pt>
              </c:numCache>
            </c:numRef>
          </c:val>
          <c:extLst>
            <c:ext xmlns:c16="http://schemas.microsoft.com/office/drawing/2014/chart" uri="{C3380CC4-5D6E-409C-BE32-E72D297353CC}">
              <c16:uniqueId val="{00000000-49FE-449E-8787-3CE92E5E82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49FE-449E-8787-3CE92E5E82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2"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箕面市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138890</v>
      </c>
      <c r="AM8" s="71"/>
      <c r="AN8" s="71"/>
      <c r="AO8" s="71"/>
      <c r="AP8" s="71"/>
      <c r="AQ8" s="71"/>
      <c r="AR8" s="71"/>
      <c r="AS8" s="71"/>
      <c r="AT8" s="67">
        <f>データ!$S$6</f>
        <v>47.9</v>
      </c>
      <c r="AU8" s="68"/>
      <c r="AV8" s="68"/>
      <c r="AW8" s="68"/>
      <c r="AX8" s="68"/>
      <c r="AY8" s="68"/>
      <c r="AZ8" s="68"/>
      <c r="BA8" s="68"/>
      <c r="BB8" s="70">
        <f>データ!$T$6</f>
        <v>2899.58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83.3</v>
      </c>
      <c r="J10" s="68"/>
      <c r="K10" s="68"/>
      <c r="L10" s="68"/>
      <c r="M10" s="68"/>
      <c r="N10" s="68"/>
      <c r="O10" s="69"/>
      <c r="P10" s="70">
        <f>データ!$P$6</f>
        <v>99.99</v>
      </c>
      <c r="Q10" s="70"/>
      <c r="R10" s="70"/>
      <c r="S10" s="70"/>
      <c r="T10" s="70"/>
      <c r="U10" s="70"/>
      <c r="V10" s="70"/>
      <c r="W10" s="71">
        <f>データ!$Q$6</f>
        <v>2906</v>
      </c>
      <c r="X10" s="71"/>
      <c r="Y10" s="71"/>
      <c r="Z10" s="71"/>
      <c r="AA10" s="71"/>
      <c r="AB10" s="71"/>
      <c r="AC10" s="71"/>
      <c r="AD10" s="2"/>
      <c r="AE10" s="2"/>
      <c r="AF10" s="2"/>
      <c r="AG10" s="2"/>
      <c r="AH10" s="4"/>
      <c r="AI10" s="4"/>
      <c r="AJ10" s="4"/>
      <c r="AK10" s="4"/>
      <c r="AL10" s="71">
        <f>データ!$U$6</f>
        <v>138778</v>
      </c>
      <c r="AM10" s="71"/>
      <c r="AN10" s="71"/>
      <c r="AO10" s="71"/>
      <c r="AP10" s="71"/>
      <c r="AQ10" s="71"/>
      <c r="AR10" s="71"/>
      <c r="AS10" s="71"/>
      <c r="AT10" s="67">
        <f>データ!$V$6</f>
        <v>21.77</v>
      </c>
      <c r="AU10" s="68"/>
      <c r="AV10" s="68"/>
      <c r="AW10" s="68"/>
      <c r="AX10" s="68"/>
      <c r="AY10" s="68"/>
      <c r="AZ10" s="68"/>
      <c r="BA10" s="68"/>
      <c r="BB10" s="70">
        <f>データ!$W$6</f>
        <v>6374.74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4xsuS1TEpm0T9kZfHnXNgw7jU4Ws/ZFslu+3EDle/G1si5ndXKr5OPkQq6ACgXMq9gsAcJhR7jJT0mNNkM3zA==" saltValue="QNZfJnvO3+DcLiMrir3h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272205</v>
      </c>
      <c r="D6" s="34">
        <f t="shared" si="3"/>
        <v>46</v>
      </c>
      <c r="E6" s="34">
        <f t="shared" si="3"/>
        <v>1</v>
      </c>
      <c r="F6" s="34">
        <f t="shared" si="3"/>
        <v>0</v>
      </c>
      <c r="G6" s="34">
        <f t="shared" si="3"/>
        <v>1</v>
      </c>
      <c r="H6" s="34" t="str">
        <f t="shared" si="3"/>
        <v>大阪府　箕面市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83.3</v>
      </c>
      <c r="P6" s="35">
        <f t="shared" si="3"/>
        <v>99.99</v>
      </c>
      <c r="Q6" s="35">
        <f t="shared" si="3"/>
        <v>2906</v>
      </c>
      <c r="R6" s="35">
        <f t="shared" si="3"/>
        <v>138890</v>
      </c>
      <c r="S6" s="35">
        <f t="shared" si="3"/>
        <v>47.9</v>
      </c>
      <c r="T6" s="35">
        <f t="shared" si="3"/>
        <v>2899.58</v>
      </c>
      <c r="U6" s="35">
        <f t="shared" si="3"/>
        <v>138778</v>
      </c>
      <c r="V6" s="35">
        <f t="shared" si="3"/>
        <v>21.77</v>
      </c>
      <c r="W6" s="35">
        <f t="shared" si="3"/>
        <v>6374.74</v>
      </c>
      <c r="X6" s="36">
        <f>IF(X7="",NA(),X7)</f>
        <v>120.28</v>
      </c>
      <c r="Y6" s="36">
        <f t="shared" ref="Y6:AG6" si="4">IF(Y7="",NA(),Y7)</f>
        <v>119.14</v>
      </c>
      <c r="Z6" s="36">
        <f t="shared" si="4"/>
        <v>116.6</v>
      </c>
      <c r="AA6" s="36">
        <f t="shared" si="4"/>
        <v>114.49</v>
      </c>
      <c r="AB6" s="36">
        <f t="shared" si="4"/>
        <v>116.52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348.86</v>
      </c>
      <c r="AU6" s="36">
        <f t="shared" ref="AU6:BC6" si="6">IF(AU7="",NA(),AU7)</f>
        <v>339.27</v>
      </c>
      <c r="AV6" s="36">
        <f t="shared" si="6"/>
        <v>320.42</v>
      </c>
      <c r="AW6" s="36">
        <f t="shared" si="6"/>
        <v>309.52999999999997</v>
      </c>
      <c r="AX6" s="36">
        <f t="shared" si="6"/>
        <v>294.76</v>
      </c>
      <c r="AY6" s="36">
        <f t="shared" si="6"/>
        <v>349.04</v>
      </c>
      <c r="AZ6" s="36">
        <f t="shared" si="6"/>
        <v>337.49</v>
      </c>
      <c r="BA6" s="36">
        <f t="shared" si="6"/>
        <v>335.6</v>
      </c>
      <c r="BB6" s="36">
        <f t="shared" si="6"/>
        <v>358.91</v>
      </c>
      <c r="BC6" s="36">
        <f t="shared" si="6"/>
        <v>360.96</v>
      </c>
      <c r="BD6" s="35" t="str">
        <f>IF(BD7="","",IF(BD7="-","【-】","【"&amp;SUBSTITUTE(TEXT(BD7,"#,##0.00"),"-","△")&amp;"】"))</f>
        <v>【260.31】</v>
      </c>
      <c r="BE6" s="36">
        <f>IF(BE7="",NA(),BE7)</f>
        <v>135.28</v>
      </c>
      <c r="BF6" s="36">
        <f t="shared" ref="BF6:BN6" si="7">IF(BF7="",NA(),BF7)</f>
        <v>131.80000000000001</v>
      </c>
      <c r="BG6" s="36">
        <f t="shared" si="7"/>
        <v>132.78</v>
      </c>
      <c r="BH6" s="36">
        <f t="shared" si="7"/>
        <v>135.56</v>
      </c>
      <c r="BI6" s="36">
        <f t="shared" si="7"/>
        <v>131.65</v>
      </c>
      <c r="BJ6" s="36">
        <f t="shared" si="7"/>
        <v>254.54</v>
      </c>
      <c r="BK6" s="36">
        <f t="shared" si="7"/>
        <v>265.92</v>
      </c>
      <c r="BL6" s="36">
        <f t="shared" si="7"/>
        <v>258.26</v>
      </c>
      <c r="BM6" s="36">
        <f t="shared" si="7"/>
        <v>247.27</v>
      </c>
      <c r="BN6" s="36">
        <f t="shared" si="7"/>
        <v>239.18</v>
      </c>
      <c r="BO6" s="35" t="str">
        <f>IF(BO7="","",IF(BO7="-","【-】","【"&amp;SUBSTITUTE(TEXT(BO7,"#,##0.00"),"-","△")&amp;"】"))</f>
        <v>【275.67】</v>
      </c>
      <c r="BP6" s="36">
        <f>IF(BP7="",NA(),BP7)</f>
        <v>109.26</v>
      </c>
      <c r="BQ6" s="36">
        <f t="shared" ref="BQ6:BY6" si="8">IF(BQ7="",NA(),BQ7)</f>
        <v>108.84</v>
      </c>
      <c r="BR6" s="36">
        <f t="shared" si="8"/>
        <v>106.2</v>
      </c>
      <c r="BS6" s="36">
        <f t="shared" si="8"/>
        <v>105.54</v>
      </c>
      <c r="BT6" s="36">
        <f t="shared" si="8"/>
        <v>100.42</v>
      </c>
      <c r="BU6" s="36">
        <f t="shared" si="8"/>
        <v>106.52</v>
      </c>
      <c r="BV6" s="36">
        <f t="shared" si="8"/>
        <v>105.86</v>
      </c>
      <c r="BW6" s="36">
        <f t="shared" si="8"/>
        <v>106.07</v>
      </c>
      <c r="BX6" s="36">
        <f t="shared" si="8"/>
        <v>105.34</v>
      </c>
      <c r="BY6" s="36">
        <f t="shared" si="8"/>
        <v>101.89</v>
      </c>
      <c r="BZ6" s="35" t="str">
        <f>IF(BZ7="","",IF(BZ7="-","【-】","【"&amp;SUBSTITUTE(TEXT(BZ7,"#,##0.00"),"-","△")&amp;"】"))</f>
        <v>【100.05】</v>
      </c>
      <c r="CA6" s="36">
        <f>IF(CA7="",NA(),CA7)</f>
        <v>151.88999999999999</v>
      </c>
      <c r="CB6" s="36">
        <f t="shared" ref="CB6:CJ6" si="9">IF(CB7="",NA(),CB7)</f>
        <v>152.77000000000001</v>
      </c>
      <c r="CC6" s="36">
        <f t="shared" si="9"/>
        <v>154.46</v>
      </c>
      <c r="CD6" s="36">
        <f t="shared" si="9"/>
        <v>155.1</v>
      </c>
      <c r="CE6" s="36">
        <f t="shared" si="9"/>
        <v>151.26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81.62</v>
      </c>
      <c r="CM6" s="36">
        <f t="shared" ref="CM6:CU6" si="10">IF(CM7="",NA(),CM7)</f>
        <v>81.2</v>
      </c>
      <c r="CN6" s="36">
        <f t="shared" si="10"/>
        <v>80.42</v>
      </c>
      <c r="CO6" s="36">
        <f t="shared" si="10"/>
        <v>80.81</v>
      </c>
      <c r="CP6" s="36">
        <f t="shared" si="10"/>
        <v>81.709999999999994</v>
      </c>
      <c r="CQ6" s="36">
        <f t="shared" si="10"/>
        <v>62.1</v>
      </c>
      <c r="CR6" s="36">
        <f t="shared" si="10"/>
        <v>62.38</v>
      </c>
      <c r="CS6" s="36">
        <f t="shared" si="10"/>
        <v>62.83</v>
      </c>
      <c r="CT6" s="36">
        <f t="shared" si="10"/>
        <v>62.05</v>
      </c>
      <c r="CU6" s="36">
        <f t="shared" si="10"/>
        <v>63.23</v>
      </c>
      <c r="CV6" s="35" t="str">
        <f>IF(CV7="","",IF(CV7="-","【-】","【"&amp;SUBSTITUTE(TEXT(CV7,"#,##0.00"),"-","△")&amp;"】"))</f>
        <v>【60.69】</v>
      </c>
      <c r="CW6" s="36">
        <f>IF(CW7="",NA(),CW7)</f>
        <v>97.5</v>
      </c>
      <c r="CX6" s="36">
        <f t="shared" ref="CX6:DF6" si="11">IF(CX7="",NA(),CX7)</f>
        <v>98.28</v>
      </c>
      <c r="CY6" s="36">
        <f t="shared" si="11"/>
        <v>97.62</v>
      </c>
      <c r="CZ6" s="36">
        <f t="shared" si="11"/>
        <v>97.59</v>
      </c>
      <c r="DA6" s="36">
        <f t="shared" si="11"/>
        <v>99.18</v>
      </c>
      <c r="DB6" s="36">
        <f t="shared" si="11"/>
        <v>89.52</v>
      </c>
      <c r="DC6" s="36">
        <f t="shared" si="11"/>
        <v>89.17</v>
      </c>
      <c r="DD6" s="36">
        <f t="shared" si="11"/>
        <v>88.86</v>
      </c>
      <c r="DE6" s="36">
        <f t="shared" si="11"/>
        <v>89.11</v>
      </c>
      <c r="DF6" s="36">
        <f t="shared" si="11"/>
        <v>89.35</v>
      </c>
      <c r="DG6" s="35" t="str">
        <f>IF(DG7="","",IF(DG7="-","【-】","【"&amp;SUBSTITUTE(TEXT(DG7,"#,##0.00"),"-","△")&amp;"】"))</f>
        <v>【89.82】</v>
      </c>
      <c r="DH6" s="36">
        <f>IF(DH7="",NA(),DH7)</f>
        <v>50.21</v>
      </c>
      <c r="DI6" s="36">
        <f t="shared" ref="DI6:DQ6" si="12">IF(DI7="",NA(),DI7)</f>
        <v>50.26</v>
      </c>
      <c r="DJ6" s="36">
        <f t="shared" si="12"/>
        <v>49.71</v>
      </c>
      <c r="DK6" s="36">
        <f t="shared" si="12"/>
        <v>49.99</v>
      </c>
      <c r="DL6" s="36">
        <f t="shared" si="12"/>
        <v>50.92</v>
      </c>
      <c r="DM6" s="36">
        <f t="shared" si="12"/>
        <v>46.58</v>
      </c>
      <c r="DN6" s="36">
        <f t="shared" si="12"/>
        <v>46.99</v>
      </c>
      <c r="DO6" s="36">
        <f t="shared" si="12"/>
        <v>47.89</v>
      </c>
      <c r="DP6" s="36">
        <f t="shared" si="12"/>
        <v>48.69</v>
      </c>
      <c r="DQ6" s="36">
        <f t="shared" si="12"/>
        <v>49.62</v>
      </c>
      <c r="DR6" s="35" t="str">
        <f>IF(DR7="","",IF(DR7="-","【-】","【"&amp;SUBSTITUTE(TEXT(DR7,"#,##0.00"),"-","△")&amp;"】"))</f>
        <v>【50.19】</v>
      </c>
      <c r="DS6" s="36">
        <f>IF(DS7="",NA(),DS7)</f>
        <v>33.549999999999997</v>
      </c>
      <c r="DT6" s="36">
        <f t="shared" ref="DT6:EB6" si="13">IF(DT7="",NA(),DT7)</f>
        <v>34.299999999999997</v>
      </c>
      <c r="DU6" s="36">
        <f t="shared" si="13"/>
        <v>35.26</v>
      </c>
      <c r="DV6" s="36">
        <f t="shared" si="13"/>
        <v>36.68</v>
      </c>
      <c r="DW6" s="36">
        <f t="shared" si="13"/>
        <v>38.659999999999997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0.82</v>
      </c>
      <c r="EE6" s="36">
        <f t="shared" ref="EE6:EM6" si="14">IF(EE7="",NA(),EE7)</f>
        <v>1.0900000000000001</v>
      </c>
      <c r="EF6" s="36">
        <f t="shared" si="14"/>
        <v>0.86</v>
      </c>
      <c r="EG6" s="36">
        <f t="shared" si="14"/>
        <v>1.17</v>
      </c>
      <c r="EH6" s="36">
        <f t="shared" si="14"/>
        <v>1.03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272205</v>
      </c>
      <c r="D7" s="38">
        <v>46</v>
      </c>
      <c r="E7" s="38">
        <v>1</v>
      </c>
      <c r="F7" s="38">
        <v>0</v>
      </c>
      <c r="G7" s="38">
        <v>1</v>
      </c>
      <c r="H7" s="38" t="s">
        <v>93</v>
      </c>
      <c r="I7" s="38" t="s">
        <v>94</v>
      </c>
      <c r="J7" s="38" t="s">
        <v>95</v>
      </c>
      <c r="K7" s="38" t="s">
        <v>96</v>
      </c>
      <c r="L7" s="38" t="s">
        <v>97</v>
      </c>
      <c r="M7" s="38" t="s">
        <v>98</v>
      </c>
      <c r="N7" s="39" t="s">
        <v>99</v>
      </c>
      <c r="O7" s="39">
        <v>83.3</v>
      </c>
      <c r="P7" s="39">
        <v>99.99</v>
      </c>
      <c r="Q7" s="39">
        <v>2906</v>
      </c>
      <c r="R7" s="39">
        <v>138890</v>
      </c>
      <c r="S7" s="39">
        <v>47.9</v>
      </c>
      <c r="T7" s="39">
        <v>2899.58</v>
      </c>
      <c r="U7" s="39">
        <v>138778</v>
      </c>
      <c r="V7" s="39">
        <v>21.77</v>
      </c>
      <c r="W7" s="39">
        <v>6374.74</v>
      </c>
      <c r="X7" s="39">
        <v>120.28</v>
      </c>
      <c r="Y7" s="39">
        <v>119.14</v>
      </c>
      <c r="Z7" s="39">
        <v>116.6</v>
      </c>
      <c r="AA7" s="39">
        <v>114.49</v>
      </c>
      <c r="AB7" s="39">
        <v>116.52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348.86</v>
      </c>
      <c r="AU7" s="39">
        <v>339.27</v>
      </c>
      <c r="AV7" s="39">
        <v>320.42</v>
      </c>
      <c r="AW7" s="39">
        <v>309.52999999999997</v>
      </c>
      <c r="AX7" s="39">
        <v>294.76</v>
      </c>
      <c r="AY7" s="39">
        <v>349.04</v>
      </c>
      <c r="AZ7" s="39">
        <v>337.49</v>
      </c>
      <c r="BA7" s="39">
        <v>335.6</v>
      </c>
      <c r="BB7" s="39">
        <v>358.91</v>
      </c>
      <c r="BC7" s="39">
        <v>360.96</v>
      </c>
      <c r="BD7" s="39">
        <v>260.31</v>
      </c>
      <c r="BE7" s="39">
        <v>135.28</v>
      </c>
      <c r="BF7" s="39">
        <v>131.80000000000001</v>
      </c>
      <c r="BG7" s="39">
        <v>132.78</v>
      </c>
      <c r="BH7" s="39">
        <v>135.56</v>
      </c>
      <c r="BI7" s="39">
        <v>131.65</v>
      </c>
      <c r="BJ7" s="39">
        <v>254.54</v>
      </c>
      <c r="BK7" s="39">
        <v>265.92</v>
      </c>
      <c r="BL7" s="39">
        <v>258.26</v>
      </c>
      <c r="BM7" s="39">
        <v>247.27</v>
      </c>
      <c r="BN7" s="39">
        <v>239.18</v>
      </c>
      <c r="BO7" s="39">
        <v>275.67</v>
      </c>
      <c r="BP7" s="39">
        <v>109.26</v>
      </c>
      <c r="BQ7" s="39">
        <v>108.84</v>
      </c>
      <c r="BR7" s="39">
        <v>106.2</v>
      </c>
      <c r="BS7" s="39">
        <v>105.54</v>
      </c>
      <c r="BT7" s="39">
        <v>100.42</v>
      </c>
      <c r="BU7" s="39">
        <v>106.52</v>
      </c>
      <c r="BV7" s="39">
        <v>105.86</v>
      </c>
      <c r="BW7" s="39">
        <v>106.07</v>
      </c>
      <c r="BX7" s="39">
        <v>105.34</v>
      </c>
      <c r="BY7" s="39">
        <v>101.89</v>
      </c>
      <c r="BZ7" s="39">
        <v>100.05</v>
      </c>
      <c r="CA7" s="39">
        <v>151.88999999999999</v>
      </c>
      <c r="CB7" s="39">
        <v>152.77000000000001</v>
      </c>
      <c r="CC7" s="39">
        <v>154.46</v>
      </c>
      <c r="CD7" s="39">
        <v>155.1</v>
      </c>
      <c r="CE7" s="39">
        <v>151.26</v>
      </c>
      <c r="CF7" s="39">
        <v>155.80000000000001</v>
      </c>
      <c r="CG7" s="39">
        <v>158.58000000000001</v>
      </c>
      <c r="CH7" s="39">
        <v>159.22</v>
      </c>
      <c r="CI7" s="39">
        <v>159.6</v>
      </c>
      <c r="CJ7" s="39">
        <v>156.32</v>
      </c>
      <c r="CK7" s="39">
        <v>166.4</v>
      </c>
      <c r="CL7" s="39">
        <v>81.62</v>
      </c>
      <c r="CM7" s="39">
        <v>81.2</v>
      </c>
      <c r="CN7" s="39">
        <v>80.42</v>
      </c>
      <c r="CO7" s="39">
        <v>80.81</v>
      </c>
      <c r="CP7" s="39">
        <v>81.709999999999994</v>
      </c>
      <c r="CQ7" s="39">
        <v>62.1</v>
      </c>
      <c r="CR7" s="39">
        <v>62.38</v>
      </c>
      <c r="CS7" s="39">
        <v>62.83</v>
      </c>
      <c r="CT7" s="39">
        <v>62.05</v>
      </c>
      <c r="CU7" s="39">
        <v>63.23</v>
      </c>
      <c r="CV7" s="39">
        <v>60.69</v>
      </c>
      <c r="CW7" s="39">
        <v>97.5</v>
      </c>
      <c r="CX7" s="39">
        <v>98.28</v>
      </c>
      <c r="CY7" s="39">
        <v>97.62</v>
      </c>
      <c r="CZ7" s="39">
        <v>97.59</v>
      </c>
      <c r="DA7" s="39">
        <v>99.18</v>
      </c>
      <c r="DB7" s="39">
        <v>89.52</v>
      </c>
      <c r="DC7" s="39">
        <v>89.17</v>
      </c>
      <c r="DD7" s="39">
        <v>88.86</v>
      </c>
      <c r="DE7" s="39">
        <v>89.11</v>
      </c>
      <c r="DF7" s="39">
        <v>89.35</v>
      </c>
      <c r="DG7" s="39">
        <v>89.82</v>
      </c>
      <c r="DH7" s="39">
        <v>50.21</v>
      </c>
      <c r="DI7" s="39">
        <v>50.26</v>
      </c>
      <c r="DJ7" s="39">
        <v>49.71</v>
      </c>
      <c r="DK7" s="39">
        <v>49.99</v>
      </c>
      <c r="DL7" s="39">
        <v>50.92</v>
      </c>
      <c r="DM7" s="39">
        <v>46.58</v>
      </c>
      <c r="DN7" s="39">
        <v>46.99</v>
      </c>
      <c r="DO7" s="39">
        <v>47.89</v>
      </c>
      <c r="DP7" s="39">
        <v>48.69</v>
      </c>
      <c r="DQ7" s="39">
        <v>49.62</v>
      </c>
      <c r="DR7" s="39">
        <v>50.19</v>
      </c>
      <c r="DS7" s="39">
        <v>33.549999999999997</v>
      </c>
      <c r="DT7" s="39">
        <v>34.299999999999997</v>
      </c>
      <c r="DU7" s="39">
        <v>35.26</v>
      </c>
      <c r="DV7" s="39">
        <v>36.68</v>
      </c>
      <c r="DW7" s="39">
        <v>38.659999999999997</v>
      </c>
      <c r="DX7" s="39">
        <v>14.45</v>
      </c>
      <c r="DY7" s="39">
        <v>15.83</v>
      </c>
      <c r="DZ7" s="39">
        <v>16.899999999999999</v>
      </c>
      <c r="EA7" s="39">
        <v>18.260000000000002</v>
      </c>
      <c r="EB7" s="39">
        <v>19.510000000000002</v>
      </c>
      <c r="EC7" s="39">
        <v>20.63</v>
      </c>
      <c r="ED7" s="39">
        <v>0.82</v>
      </c>
      <c r="EE7" s="39">
        <v>1.0900000000000001</v>
      </c>
      <c r="EF7" s="39">
        <v>0.86</v>
      </c>
      <c r="EG7" s="39">
        <v>1.17</v>
      </c>
      <c r="EH7" s="39">
        <v>1.03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夕起子(手動)</cp:lastModifiedBy>
  <cp:lastPrinted>2022-01-27T05:57:45Z</cp:lastPrinted>
  <dcterms:created xsi:type="dcterms:W3CDTF">2021-12-03T06:53:15Z</dcterms:created>
  <dcterms:modified xsi:type="dcterms:W3CDTF">2022-01-27T05:59:18Z</dcterms:modified>
  <cp:category/>
</cp:coreProperties>
</file>