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y+Ii0WyT6gamDtVdieCONjlxq3kCj3z15rwxozcaEDqENhGyS6ew88DRx47VRWO9gCCxDP4756ls9bKqQazRw==" workbookSaltValue="fXCR9Emd19oxEE6pljJbaA=="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<sst xmlns="http://schemas.openxmlformats.org/spreadsheetml/2006/main" xmlns:r="http://schemas.openxmlformats.org/officeDocument/2006/relationships" count="112" uniqueCount="112">
  <si>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</si>
  <si>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</si>
  <si>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</si>
  <si>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</si>
  <si>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</si>
  <si>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</si>
  <si>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</si>
  <si>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</si>
  <si>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</si>
  <si>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</si>
  <si>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</si>
  <si>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</si>
  <si>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</si>
  <si>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</si>
  <si>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</si>
  <si>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</si>
  <si>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</si>
  <si>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</si>
  <si>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</si>
  <si>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</si>
  <si>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</si>
  <si>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</si>
  <si>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</si>
  <si>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</si>
  <si>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</si>
  <si>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</si>
  <si>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</si>
  <si>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</si>
  <si>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</si>
  <si>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</si>
  <si>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</si>
  <si>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</si>
  <si>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</si>
  <si>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</si>
  <si>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</si>
  <si>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</si>
  <si>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</si>
  <si>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</si>
  <si>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</si>
  <si>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</si>
  <si>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</si>
  <si>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</si>
  <si>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</si>
  <si>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</si>
  <si>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</si>
  <si>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</si>
  <si>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</si>
  <si>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</si>
  <si>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</si>
  <si>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</si>
  <si>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</si>
  <si>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</si>
  <si>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</si>
  <si>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</si>
  <si>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</si>
  <si>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</si>
  <si>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</si>
  <si>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</si>
  <si>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</si>
  <si>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</si>
  <si>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</si>
  <si>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</si>
  <si>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</si>
  <si>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</si>
  <si>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</si>
  <si>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</si>
  <si>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</si>
  <si>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</si>
  <si>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</si>
  <si>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</si>
  <si>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</si>
  <si>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</si>
  <si>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</si>
  <si>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</si>
  <si>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</si>
  <si>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</si>
  <si>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</si>
  <si>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</si>
  <si>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</si>
  <si>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</si>
  <si>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</si>
  <si>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</si>
  <si>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</si>
  <si>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</si>
  <si>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</si>
  <si>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</si>
  <si>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</si>
  <si>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</si>
  <si>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</si>
  <si>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</si>
  <si>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</si>
  <si>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</si>
  <si>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大阪府　箕面市</t>
  </si>
  <si>
    <t>法適用</t>
  </si>
  <si>
    <t>水道事業</t>
  </si>
  <si>
    <t>末端給水事業</t>
  </si>
  <si>
    <t>A3</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</si>
  <si>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</si>
  <si>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</si>
  <si>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</si>
  <si>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</si>
  <si>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</si>
  <si>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</si>
  <si>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</si>
  <si>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</si>
  <si>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</si>
  <si>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</si>
  <si>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</si>
  <si>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</si>
  <si>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水道施設や管路の老朽化に伴う大規模な更新時期を迎える中で、「箕面市上下水道施設整備基本・実施計画」に基づき、計画的に施設・管路の更新を実施していきます。
　同計画に位置付ける更新を全て実施したとしても、水道料金を値上げすることなく、黒字を維持できる見込みとなっていますが、今般の節水意識の浸透や、新型コロナウイルス感染症拡大が料金収入に及ぼす影響については、慎重に見極めていく必要があります。
　このような状況を踏まえた上で、今後も経営基盤を強化し、安全</t>
    </r>
    <r>
      <rPr>
        <sz val="11"/>
        <color rgb="FFFF0000"/>
        <rFont val="ＭＳ ゴシック"/>
      </rPr>
      <t>・</t>
    </r>
    <r>
      <rPr>
        <strike/>
        <sz val="11"/>
        <color rgb="FFFF0000"/>
        <rFont val="ＭＳ ゴシック"/>
      </rPr>
      <t>･</t>
    </r>
    <r>
      <rPr>
        <sz val="11"/>
        <color theme="1"/>
        <rFont val="ＭＳ ゴシック"/>
      </rPr>
      <t>安心で安定した水道水を供給するために、広域化等による経営効率の向上も視野に入れつつ、引き続き施設の耐震化や老朽管路等の更新を進めるとともに、そのために必要な経費の確保に努めます。</t>
    </r>
    <rPh sb="137" eb="139">
      <t>コンパン</t>
    </rPh>
    <rPh sb="140" eb="142">
      <t>セッスイ</t>
    </rPh>
    <rPh sb="142" eb="144">
      <t>イシキ</t>
    </rPh>
    <rPh sb="145" eb="147">
      <t>シントウ</t>
    </rPh>
    <rPh sb="149" eb="151">
      <t>シンガタ</t>
    </rPh>
    <rPh sb="158" eb="161">
      <t>カンセンショウ</t>
    </rPh>
    <rPh sb="161" eb="163">
      <t>カクダイ</t>
    </rPh>
    <rPh sb="164" eb="166">
      <t>リョウキン</t>
    </rPh>
    <rPh sb="166" eb="168">
      <t>シュウニュウ</t>
    </rPh>
    <rPh sb="169" eb="170">
      <t>オヨ</t>
    </rPh>
    <rPh sb="172" eb="174">
      <t>エイキョウ</t>
    </rPh>
    <rPh sb="180" eb="182">
      <t>シンチョウ</t>
    </rPh>
    <rPh sb="183" eb="185">
      <t>ミキワ</t>
    </rPh>
    <rPh sb="189" eb="191">
      <t>ヒツヨウ</t>
    </rPh>
    <rPh sb="214" eb="216">
      <t>コンゴ</t>
    </rPh>
    <rPh sb="252" eb="253">
      <t>トウ</t>
    </rPh>
    <rPh sb="261" eb="263">
      <t>コウジョウ</t>
    </rPh>
    <rPh sb="272" eb="273">
      <t>ヒ</t>
    </rPh>
    <rPh sb="274" eb="275">
      <t>ツヅ</t>
    </rPh>
    <rPh sb="276" eb="278">
      <t>シセツ</t>
    </rPh>
    <rPh sb="279" eb="282">
      <t>タイシンカ</t>
    </rPh>
    <rPh sb="283" eb="285">
      <t>ロウキュウ</t>
    </rPh>
    <rPh sb="285" eb="287">
      <t>カンロ</t>
    </rPh>
    <rPh sb="287" eb="288">
      <t>トウ</t>
    </rPh>
    <rPh sb="289" eb="291">
      <t>コウシン</t>
    </rPh>
    <rPh sb="292" eb="293">
      <t>スス</t>
    </rPh>
    <rPh sb="305" eb="307">
      <t>ヒツヨウ</t>
    </rPh>
    <rPh sb="308" eb="310">
      <t>ケイヒ</t>
    </rPh>
    <rPh sb="311" eb="313">
      <t>カクホ</t>
    </rPh>
    <rPh sb="314" eb="315">
      <t>ツト</t>
    </rPh>
    <phoneticPr fontId="1"/>
  </si>
  <si>
    <r>
      <t>　①⑤⑥については、令和元年度の経常収支比率が、施設・管路の更新に伴う減価償却費の増加等により、前年度に比べて低下しました。また、有収水量は前年度より微増しているものの、経常費用の増加に伴って給水原価も増加したことから、料金回収率は前年度に比べて0.66ポイント低下しました</t>
    </r>
    <r>
      <rPr>
        <sz val="11"/>
        <color auto="1"/>
        <rFont val="ＭＳ ゴシック"/>
      </rPr>
      <t>。しかし、いずれも100％を上回る健全な水準を維持しており、類似団体平均値及び全国平均と比べても高い値となっています。
　②については、累積欠損金は平成6年度以降発生していません。
　③については、工事の竣工時期等による未払金の増減により、流動負債に年度間のばらつきが見られます。令和元年度の流動比率は前年度より減少して類似団体平均値を下回っているものの、100％を上回っており、短期債務に対する支払能力については確保できています。
　④については、施設･管路の更新規模とそれに伴う企業債借入額が増えていることから、企業債残高対給水収益比率は前年度に比べて2.78ポイント増加しましたが、類似団体平均値や全国平均と比べて低い水準を維持しています。
　⑦⑧については、類似団体平均値や全国平均と比べて施設利用率が高く、有収率も高いことから、本市が所有する施設の効率的な稼働が収益につながっていると考えられます。</t>
    </r>
    <rPh sb="10" eb="12">
      <t>レイワ</t>
    </rPh>
    <rPh sb="12" eb="15">
      <t>ガンネンド</t>
    </rPh>
    <rPh sb="16" eb="18">
      <t>ケイジョウ</t>
    </rPh>
    <rPh sb="18" eb="20">
      <t>シュウシ</t>
    </rPh>
    <rPh sb="20" eb="22">
      <t>ヒリツ</t>
    </rPh>
    <rPh sb="24" eb="26">
      <t>シセツ</t>
    </rPh>
    <rPh sb="27" eb="29">
      <t>カンロ</t>
    </rPh>
    <rPh sb="30" eb="32">
      <t>コウシン</t>
    </rPh>
    <rPh sb="33" eb="34">
      <t>トモナ</t>
    </rPh>
    <rPh sb="35" eb="37">
      <t>ゲンカ</t>
    </rPh>
    <rPh sb="37" eb="40">
      <t>ショウキャクヒ</t>
    </rPh>
    <rPh sb="41" eb="43">
      <t>ゾウカ</t>
    </rPh>
    <rPh sb="43" eb="44">
      <t>トウ</t>
    </rPh>
    <rPh sb="52" eb="53">
      <t>クラ</t>
    </rPh>
    <rPh sb="65" eb="67">
      <t>ユウシュウ</t>
    </rPh>
    <rPh sb="67" eb="69">
      <t>スイリョウ</t>
    </rPh>
    <rPh sb="70" eb="73">
      <t>ゼンネンド</t>
    </rPh>
    <rPh sb="85" eb="87">
      <t>ケイジョウ</t>
    </rPh>
    <rPh sb="87" eb="89">
      <t>ヒヨウ</t>
    </rPh>
    <rPh sb="90" eb="92">
      <t>ゾウカ</t>
    </rPh>
    <rPh sb="93" eb="94">
      <t>トモナ</t>
    </rPh>
    <rPh sb="96" eb="100">
      <t>キュウスイゲンカ</t>
    </rPh>
    <rPh sb="110" eb="112">
      <t>リョウキン</t>
    </rPh>
    <rPh sb="112" eb="115">
      <t>カイシュウリツ</t>
    </rPh>
    <rPh sb="151" eb="153">
      <t>ウワマワ</t>
    </rPh>
    <rPh sb="154" eb="156">
      <t>ケンゼン</t>
    </rPh>
    <rPh sb="157" eb="159">
      <t>スイジュン</t>
    </rPh>
    <rPh sb="160" eb="162">
      <t>イジ</t>
    </rPh>
    <rPh sb="181" eb="182">
      <t>クラ</t>
    </rPh>
    <rPh sb="185" eb="186">
      <t>タカ</t>
    </rPh>
    <rPh sb="187" eb="188">
      <t>アタイ</t>
    </rPh>
    <rPh sb="277" eb="280">
      <t>レイワガン</t>
    </rPh>
    <rPh sb="320" eb="322">
      <t>ウワマワ</t>
    </rPh>
    <rPh sb="362" eb="364">
      <t>シセツ</t>
    </rPh>
    <rPh sb="365" eb="367">
      <t>カンロ</t>
    </rPh>
    <rPh sb="368" eb="370">
      <t>コウシン</t>
    </rPh>
    <rPh sb="370" eb="372">
      <t>キボ</t>
    </rPh>
    <rPh sb="376" eb="377">
      <t>トモナ</t>
    </rPh>
    <rPh sb="378" eb="381">
      <t>キギョウサイ</t>
    </rPh>
    <rPh sb="381" eb="384">
      <t>カリイレガク</t>
    </rPh>
    <rPh sb="385" eb="386">
      <t>フ</t>
    </rPh>
    <rPh sb="400" eb="401">
      <t>タイ</t>
    </rPh>
    <rPh sb="401" eb="403">
      <t>キュウスイ</t>
    </rPh>
    <rPh sb="403" eb="405">
      <t>シュウエキ</t>
    </rPh>
    <rPh sb="405" eb="407">
      <t>ヒリツ</t>
    </rPh>
    <rPh sb="408" eb="411">
      <t>ゼンネンド</t>
    </rPh>
    <rPh sb="412" eb="413">
      <t>クラ</t>
    </rPh>
    <rPh sb="423" eb="425">
      <t>ゾウカ</t>
    </rPh>
    <rPh sb="431" eb="433">
      <t>ルイジ</t>
    </rPh>
    <rPh sb="433" eb="435">
      <t>ダンタイ</t>
    </rPh>
    <rPh sb="435" eb="438">
      <t>ヘイキンチ</t>
    </rPh>
    <rPh sb="444" eb="445">
      <t>クラ</t>
    </rPh>
    <rPh sb="447" eb="448">
      <t>ヒク</t>
    </rPh>
    <rPh sb="449" eb="451">
      <t>スイジュン</t>
    </rPh>
    <rPh sb="452" eb="454">
      <t>イジ</t>
    </rPh>
    <phoneticPr fontId="1"/>
  </si>
  <si>
    <r>
      <t>　①②については、有形固定資産減価償却率、管路経年化率ともに</t>
    </r>
    <r>
      <rPr>
        <sz val="11"/>
        <color auto="1"/>
        <rFont val="ＭＳ ゴシック"/>
      </rPr>
      <t>、管路等の老朽化進行により、前年度に比べて増加しています。平成27年3月に策定した「箕面市上下水道施設整備基本・実施計画」において、厚生労働省の「実使用年数に基づく更新基準の設定例」を参考に本市の更新基準を定め、同計画に基づき管路の更新を着実に進めています。
　③については、令和元年度の管路更新率は1％を超え、類似団体平均値や全国平均を大きく上回る水準となっており、管路・施設の更新に重点を置いた取組の成果が数値となって表れたものと考えています。</t>
    </r>
    <rPh sb="31" eb="33">
      <t>カンロ</t>
    </rPh>
    <rPh sb="33" eb="34">
      <t>トウ</t>
    </rPh>
    <rPh sb="35" eb="38">
      <t>ロウキュウカ</t>
    </rPh>
    <rPh sb="38" eb="40">
      <t>シンコウ</t>
    </rPh>
    <rPh sb="44" eb="47">
      <t>ゼンネンド</t>
    </rPh>
    <rPh sb="48" eb="49">
      <t>クラ</t>
    </rPh>
    <rPh sb="168" eb="171">
      <t>レイワガン</t>
    </rPh>
    <rPh sb="183" eb="184">
      <t>コ</t>
    </rPh>
    <rPh sb="186" eb="188">
      <t>ルイジ</t>
    </rPh>
    <rPh sb="188" eb="190">
      <t>ダンタイ</t>
    </rPh>
    <rPh sb="190" eb="193">
      <t>ヘイキンチ</t>
    </rPh>
    <rPh sb="199" eb="200">
      <t>オオ</t>
    </rPh>
    <rPh sb="202" eb="204">
      <t>ウワマワ</t>
    </rPh>
    <rPh sb="205" eb="207">
      <t>スイジュン</t>
    </rPh>
    <rPh sb="214" eb="216">
      <t>カンロ</t>
    </rPh>
    <rPh sb="217" eb="219">
      <t>シセツ</t>
    </rPh>
    <rPh sb="220" eb="222">
      <t>コウシン</t>
    </rPh>
    <rPh sb="223" eb="225">
      <t>ジュウテン</t>
    </rPh>
    <rPh sb="226" eb="227">
      <t>オ</t>
    </rPh>
    <rPh sb="229" eb="231">
      <t>トリクミ</t>
    </rPh>
    <rPh sb="232" eb="234">
      <t>セイカ</t>
    </rPh>
    <rPh sb="235" eb="237">
      <t>スウチ</t>
    </rPh>
    <rPh sb="241" eb="242">
      <t>アラワ</t>
    </rPh>
    <rPh sb="247" eb="248">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</si>
</sst>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c:v>
                </c:pt>
                <c:pt idx="1">
                  <c:v>0.82</c:v>
                </c:pt>
                <c:pt idx="2">
                  <c:v>1.0900000000000001</c:v>
                </c:pt>
                <c:pt idx="3">
                  <c:v>0.86</c:v>
                </c:pt>
                <c:pt idx="4">
                  <c:v>1.17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0.95</c:v>
                </c:pt>
                <c:pt idx="1">
                  <c:v>0.74</c:v>
                </c:pt>
                <c:pt idx="2">
                  <c:v>0.74</c:v>
                </c:pt>
                <c:pt idx="3">
                  <c:v>0.72</c:v>
                </c:pt>
                <c:pt idx="4">
                  <c:v>0.66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80.739999999999995</c:v>
                </c:pt>
                <c:pt idx="1">
                  <c:v>81.62</c:v>
                </c:pt>
                <c:pt idx="2">
                  <c:v>81.2</c:v>
                </c:pt>
                <c:pt idx="3">
                  <c:v>80.42</c:v>
                </c:pt>
                <c:pt idx="4">
                  <c:v>80.81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62.26</c:v>
                </c:pt>
                <c:pt idx="1">
                  <c:v>62.1</c:v>
                </c:pt>
                <c:pt idx="2">
                  <c:v>62.38</c:v>
                </c:pt>
                <c:pt idx="3">
                  <c:v>62.83</c:v>
                </c:pt>
                <c:pt idx="4">
                  <c:v>62.05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97.48</c:v>
                </c:pt>
                <c:pt idx="1">
                  <c:v>97.5</c:v>
                </c:pt>
                <c:pt idx="2">
                  <c:v>98.28</c:v>
                </c:pt>
                <c:pt idx="3">
                  <c:v>97.62</c:v>
                </c:pt>
                <c:pt idx="4">
                  <c:v>97.59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89.5</c:v>
                </c:pt>
                <c:pt idx="1">
                  <c:v>89.52</c:v>
                </c:pt>
                <c:pt idx="2">
                  <c:v>89.17</c:v>
                </c:pt>
                <c:pt idx="3">
                  <c:v>88.86</c:v>
                </c:pt>
                <c:pt idx="4">
                  <c:v>89.11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115.67</c:v>
                </c:pt>
                <c:pt idx="1">
                  <c:v>120.28</c:v>
                </c:pt>
                <c:pt idx="2">
                  <c:v>119.14</c:v>
                </c:pt>
                <c:pt idx="3">
                  <c:v>116.6</c:v>
                </c:pt>
                <c:pt idx="4">
                  <c:v>114.49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114</c:v>
                </c:pt>
                <c:pt idx="1">
                  <c:v>114</c:v>
                </c:pt>
                <c:pt idx="2">
                  <c:v>113.68</c:v>
                </c:pt>
                <c:pt idx="3">
                  <c:v>113.82</c:v>
                </c:pt>
                <c:pt idx="4">
                  <c:v>112.82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49.79</c:v>
                </c:pt>
                <c:pt idx="1">
                  <c:v>50.21</c:v>
                </c:pt>
                <c:pt idx="2">
                  <c:v>50.26</c:v>
                </c:pt>
                <c:pt idx="3">
                  <c:v>49.71</c:v>
                </c:pt>
                <c:pt idx="4">
                  <c:v>49.99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45.89</c:v>
                </c:pt>
                <c:pt idx="1">
                  <c:v>46.58</c:v>
                </c:pt>
                <c:pt idx="2">
                  <c:v>46.99</c:v>
                </c:pt>
                <c:pt idx="3">
                  <c:v>47.89</c:v>
                </c:pt>
                <c:pt idx="4">
                  <c:v>48.69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32.79</c:v>
                </c:pt>
                <c:pt idx="1">
                  <c:v>33.549999999999997</c:v>
                </c:pt>
                <c:pt idx="2">
                  <c:v>34.299999999999997</c:v>
                </c:pt>
                <c:pt idx="3">
                  <c:v>35.26</c:v>
                </c:pt>
                <c:pt idx="4">
                  <c:v>36.68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13.14</c:v>
                </c:pt>
                <c:pt idx="1">
                  <c:v>14.45</c:v>
                </c:pt>
                <c:pt idx="2">
                  <c:v>15.83</c:v>
                </c:pt>
                <c:pt idx="3">
                  <c:v>16.899999999999999</c:v>
                </c:pt>
                <c:pt idx="4">
                  <c:v>18.260000000000002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3.e-002</c:v>
                </c:pt>
                <c:pt idx="1">
                  <c:v>0.23</c:v>
                </c:pt>
                <c:pt idx="2">
                  <c:v>3.e-002</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340.69</c:v>
                </c:pt>
                <c:pt idx="1">
                  <c:v>348.86</c:v>
                </c:pt>
                <c:pt idx="2">
                  <c:v>339.27</c:v>
                </c:pt>
                <c:pt idx="3">
                  <c:v>320.42</c:v>
                </c:pt>
                <c:pt idx="4">
                  <c:v>309.52999999999997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352.05</c:v>
                </c:pt>
                <c:pt idx="1">
                  <c:v>349.04</c:v>
                </c:pt>
                <c:pt idx="2">
                  <c:v>337.49</c:v>
                </c:pt>
                <c:pt idx="3">
                  <c:v>335.6</c:v>
                </c:pt>
                <c:pt idx="4">
                  <c:v>358.91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142.07</c:v>
                </c:pt>
                <c:pt idx="1">
                  <c:v>135.28</c:v>
                </c:pt>
                <c:pt idx="2">
                  <c:v>131.80000000000001</c:v>
                </c:pt>
                <c:pt idx="3">
                  <c:v>132.78</c:v>
                </c:pt>
                <c:pt idx="4">
                  <c:v>135.56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250.76</c:v>
                </c:pt>
                <c:pt idx="1">
                  <c:v>254.54</c:v>
                </c:pt>
                <c:pt idx="2">
                  <c:v>265.92</c:v>
                </c:pt>
                <c:pt idx="3">
                  <c:v>258.26</c:v>
                </c:pt>
                <c:pt idx="4">
                  <c:v>247.27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105.56</c:v>
                </c:pt>
                <c:pt idx="1">
                  <c:v>109.26</c:v>
                </c:pt>
                <c:pt idx="2">
                  <c:v>108.84</c:v>
                </c:pt>
                <c:pt idx="3">
                  <c:v>106.2</c:v>
                </c:pt>
                <c:pt idx="4">
                  <c:v>105.54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106.69</c:v>
                </c:pt>
                <c:pt idx="1">
                  <c:v>106.52</c:v>
                </c:pt>
                <c:pt idx="2">
                  <c:v>105.86</c:v>
                </c:pt>
                <c:pt idx="3">
                  <c:v>106.07</c:v>
                </c:pt>
                <c:pt idx="4">
                  <c:v>105.34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157.22</c:v>
                </c:pt>
                <c:pt idx="1">
                  <c:v>151.88999999999999</c:v>
                </c:pt>
                <c:pt idx="2">
                  <c:v>152.77000000000001</c:v>
                </c:pt>
                <c:pt idx="3">
                  <c:v>154.46</c:v>
                </c:pt>
                <c:pt idx="4">
                  <c:v>155.1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154.91999999999999</c:v>
                </c:pt>
                <c:pt idx="1">
                  <c:v>155.80000000000001</c:v>
                </c:pt>
                <c:pt idx="2">
                  <c:v>158.58000000000001</c:v>
                </c:pt>
                <c:pt idx="3">
                  <c:v>159.22</c:v>
                </c:pt>
                <c:pt idx="4">
                  <c:v>159.6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R16" zoomScale="70" zoomScaleNormal="70"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大阪府　箕面市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14</v>
      </c>
      <c r="AM7" s="27"/>
      <c r="AN7" s="27"/>
      <c r="AO7" s="27"/>
      <c r="AP7" s="27"/>
      <c r="AQ7" s="27"/>
      <c r="AR7" s="27"/>
      <c r="AS7" s="27"/>
      <c r="AT7" s="5" t="s">
        <v>9</v>
      </c>
      <c r="AU7" s="13"/>
      <c r="AV7" s="13"/>
      <c r="AW7" s="13"/>
      <c r="AX7" s="13"/>
      <c r="AY7" s="13"/>
      <c r="AZ7" s="13"/>
      <c r="BA7" s="13"/>
      <c r="BB7" s="27" t="s">
        <v>15</v>
      </c>
      <c r="BC7" s="27"/>
      <c r="BD7" s="27"/>
      <c r="BE7" s="27"/>
      <c r="BF7" s="27"/>
      <c r="BG7" s="27"/>
      <c r="BH7" s="27"/>
      <c r="BI7" s="27"/>
      <c r="BJ7" s="3"/>
      <c r="BK7" s="3"/>
      <c r="BL7" s="37" t="s">
        <v>16</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A3</v>
      </c>
      <c r="X8" s="28"/>
      <c r="Y8" s="28"/>
      <c r="Z8" s="28"/>
      <c r="AA8" s="28"/>
      <c r="AB8" s="28"/>
      <c r="AC8" s="28"/>
      <c r="AD8" s="28" t="str">
        <f>データ!$M$6</f>
        <v>自治体職員</v>
      </c>
      <c r="AE8" s="28"/>
      <c r="AF8" s="28"/>
      <c r="AG8" s="28"/>
      <c r="AH8" s="28"/>
      <c r="AI8" s="28"/>
      <c r="AJ8" s="28"/>
      <c r="AK8" s="18"/>
      <c r="AL8" s="31">
        <f>データ!$R$6</f>
        <v>138377</v>
      </c>
      <c r="AM8" s="31"/>
      <c r="AN8" s="31"/>
      <c r="AO8" s="31"/>
      <c r="AP8" s="31"/>
      <c r="AQ8" s="31"/>
      <c r="AR8" s="31"/>
      <c r="AS8" s="31"/>
      <c r="AT8" s="7">
        <f>データ!$S$6</f>
        <v>47.9</v>
      </c>
      <c r="AU8" s="15"/>
      <c r="AV8" s="15"/>
      <c r="AW8" s="15"/>
      <c r="AX8" s="15"/>
      <c r="AY8" s="15"/>
      <c r="AZ8" s="15"/>
      <c r="BA8" s="15"/>
      <c r="BB8" s="29">
        <f>データ!$T$6</f>
        <v>2888.87</v>
      </c>
      <c r="BC8" s="29"/>
      <c r="BD8" s="29"/>
      <c r="BE8" s="29"/>
      <c r="BF8" s="29"/>
      <c r="BG8" s="29"/>
      <c r="BH8" s="29"/>
      <c r="BI8" s="29"/>
      <c r="BJ8" s="3"/>
      <c r="BK8" s="3"/>
      <c r="BL8" s="38" t="s">
        <v>10</v>
      </c>
      <c r="BM8" s="49"/>
      <c r="BN8" s="57" t="s">
        <v>18</v>
      </c>
      <c r="BO8" s="60"/>
      <c r="BP8" s="60"/>
      <c r="BQ8" s="60"/>
      <c r="BR8" s="60"/>
      <c r="BS8" s="60"/>
      <c r="BT8" s="60"/>
      <c r="BU8" s="60"/>
      <c r="BV8" s="60"/>
      <c r="BW8" s="60"/>
      <c r="BX8" s="60"/>
      <c r="BY8" s="64"/>
    </row>
    <row r="9" spans="1:78" ht="18.75" customHeight="1">
      <c r="A9" s="2"/>
      <c r="B9" s="5" t="s">
        <v>20</v>
      </c>
      <c r="C9" s="13"/>
      <c r="D9" s="13"/>
      <c r="E9" s="13"/>
      <c r="F9" s="13"/>
      <c r="G9" s="13"/>
      <c r="H9" s="13"/>
      <c r="I9" s="5" t="s">
        <v>21</v>
      </c>
      <c r="J9" s="13"/>
      <c r="K9" s="13"/>
      <c r="L9" s="13"/>
      <c r="M9" s="13"/>
      <c r="N9" s="13"/>
      <c r="O9" s="24"/>
      <c r="P9" s="27" t="s">
        <v>23</v>
      </c>
      <c r="Q9" s="27"/>
      <c r="R9" s="27"/>
      <c r="S9" s="27"/>
      <c r="T9" s="27"/>
      <c r="U9" s="27"/>
      <c r="V9" s="27"/>
      <c r="W9" s="27" t="s">
        <v>19</v>
      </c>
      <c r="X9" s="27"/>
      <c r="Y9" s="27"/>
      <c r="Z9" s="27"/>
      <c r="AA9" s="27"/>
      <c r="AB9" s="27"/>
      <c r="AC9" s="27"/>
      <c r="AD9" s="2"/>
      <c r="AE9" s="2"/>
      <c r="AF9" s="2"/>
      <c r="AG9" s="2"/>
      <c r="AH9" s="18"/>
      <c r="AI9" s="18"/>
      <c r="AJ9" s="18"/>
      <c r="AK9" s="18"/>
      <c r="AL9" s="27" t="s">
        <v>24</v>
      </c>
      <c r="AM9" s="27"/>
      <c r="AN9" s="27"/>
      <c r="AO9" s="27"/>
      <c r="AP9" s="27"/>
      <c r="AQ9" s="27"/>
      <c r="AR9" s="27"/>
      <c r="AS9" s="27"/>
      <c r="AT9" s="5" t="s">
        <v>28</v>
      </c>
      <c r="AU9" s="13"/>
      <c r="AV9" s="13"/>
      <c r="AW9" s="13"/>
      <c r="AX9" s="13"/>
      <c r="AY9" s="13"/>
      <c r="AZ9" s="13"/>
      <c r="BA9" s="13"/>
      <c r="BB9" s="27" t="s">
        <v>13</v>
      </c>
      <c r="BC9" s="27"/>
      <c r="BD9" s="27"/>
      <c r="BE9" s="27"/>
      <c r="BF9" s="27"/>
      <c r="BG9" s="27"/>
      <c r="BH9" s="27"/>
      <c r="BI9" s="27"/>
      <c r="BJ9" s="3"/>
      <c r="BK9" s="3"/>
      <c r="BL9" s="39" t="s">
        <v>29</v>
      </c>
      <c r="BM9" s="50"/>
      <c r="BN9" s="58" t="s">
        <v>31</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82.3</v>
      </c>
      <c r="J10" s="15"/>
      <c r="K10" s="15"/>
      <c r="L10" s="15"/>
      <c r="M10" s="15"/>
      <c r="N10" s="15"/>
      <c r="O10" s="26"/>
      <c r="P10" s="29">
        <f>データ!$P$6</f>
        <v>99.99</v>
      </c>
      <c r="Q10" s="29"/>
      <c r="R10" s="29"/>
      <c r="S10" s="29"/>
      <c r="T10" s="29"/>
      <c r="U10" s="29"/>
      <c r="V10" s="29"/>
      <c r="W10" s="31">
        <f>データ!$Q$6</f>
        <v>2906</v>
      </c>
      <c r="X10" s="31"/>
      <c r="Y10" s="31"/>
      <c r="Z10" s="31"/>
      <c r="AA10" s="31"/>
      <c r="AB10" s="31"/>
      <c r="AC10" s="31"/>
      <c r="AD10" s="2"/>
      <c r="AE10" s="2"/>
      <c r="AF10" s="2"/>
      <c r="AG10" s="2"/>
      <c r="AH10" s="18"/>
      <c r="AI10" s="18"/>
      <c r="AJ10" s="18"/>
      <c r="AK10" s="18"/>
      <c r="AL10" s="31">
        <f>データ!$U$6</f>
        <v>138360</v>
      </c>
      <c r="AM10" s="31"/>
      <c r="AN10" s="31"/>
      <c r="AO10" s="31"/>
      <c r="AP10" s="31"/>
      <c r="AQ10" s="31"/>
      <c r="AR10" s="31"/>
      <c r="AS10" s="31"/>
      <c r="AT10" s="7">
        <f>データ!$V$6</f>
        <v>21.77</v>
      </c>
      <c r="AU10" s="15"/>
      <c r="AV10" s="15"/>
      <c r="AW10" s="15"/>
      <c r="AX10" s="15"/>
      <c r="AY10" s="15"/>
      <c r="AZ10" s="15"/>
      <c r="BA10" s="15"/>
      <c r="BB10" s="29">
        <f>データ!$W$6</f>
        <v>6355.54</v>
      </c>
      <c r="BC10" s="29"/>
      <c r="BD10" s="29"/>
      <c r="BE10" s="29"/>
      <c r="BF10" s="29"/>
      <c r="BG10" s="29"/>
      <c r="BH10" s="29"/>
      <c r="BI10" s="29"/>
      <c r="BJ10" s="2"/>
      <c r="BK10" s="2"/>
      <c r="BL10" s="40" t="s">
        <v>33</v>
      </c>
      <c r="BM10" s="51"/>
      <c r="BN10" s="59" t="s">
        <v>34</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35</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38</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40</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4"/>
      <c r="BN47" s="54"/>
      <c r="BO47" s="54"/>
      <c r="BP47" s="54"/>
      <c r="BQ47" s="54"/>
      <c r="BR47" s="54"/>
      <c r="BS47" s="54"/>
      <c r="BT47" s="54"/>
      <c r="BU47" s="54"/>
      <c r="BV47" s="54"/>
      <c r="BW47" s="54"/>
      <c r="BX47" s="54"/>
      <c r="BY47" s="54"/>
      <c r="BZ47" s="69"/>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4"/>
      <c r="BN48" s="54"/>
      <c r="BO48" s="54"/>
      <c r="BP48" s="54"/>
      <c r="BQ48" s="54"/>
      <c r="BR48" s="54"/>
      <c r="BS48" s="54"/>
      <c r="BT48" s="54"/>
      <c r="BU48" s="54"/>
      <c r="BV48" s="54"/>
      <c r="BW48" s="54"/>
      <c r="BX48" s="54"/>
      <c r="BY48" s="54"/>
      <c r="BZ48" s="69"/>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4"/>
      <c r="BN49" s="54"/>
      <c r="BO49" s="54"/>
      <c r="BP49" s="54"/>
      <c r="BQ49" s="54"/>
      <c r="BR49" s="54"/>
      <c r="BS49" s="54"/>
      <c r="BT49" s="54"/>
      <c r="BU49" s="54"/>
      <c r="BV49" s="54"/>
      <c r="BW49" s="54"/>
      <c r="BX49" s="54"/>
      <c r="BY49" s="54"/>
      <c r="BZ49" s="69"/>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4"/>
      <c r="BN50" s="54"/>
      <c r="BO50" s="54"/>
      <c r="BP50" s="54"/>
      <c r="BQ50" s="54"/>
      <c r="BR50" s="54"/>
      <c r="BS50" s="54"/>
      <c r="BT50" s="54"/>
      <c r="BU50" s="54"/>
      <c r="BV50" s="54"/>
      <c r="BW50" s="54"/>
      <c r="BX50" s="54"/>
      <c r="BY50" s="54"/>
      <c r="BZ50" s="69"/>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4"/>
      <c r="BN51" s="54"/>
      <c r="BO51" s="54"/>
      <c r="BP51" s="54"/>
      <c r="BQ51" s="54"/>
      <c r="BR51" s="54"/>
      <c r="BS51" s="54"/>
      <c r="BT51" s="54"/>
      <c r="BU51" s="54"/>
      <c r="BV51" s="54"/>
      <c r="BW51" s="54"/>
      <c r="BX51" s="54"/>
      <c r="BY51" s="54"/>
      <c r="BZ51" s="69"/>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4"/>
      <c r="BN52" s="54"/>
      <c r="BO52" s="54"/>
      <c r="BP52" s="54"/>
      <c r="BQ52" s="54"/>
      <c r="BR52" s="54"/>
      <c r="BS52" s="54"/>
      <c r="BT52" s="54"/>
      <c r="BU52" s="54"/>
      <c r="BV52" s="54"/>
      <c r="BW52" s="54"/>
      <c r="BX52" s="54"/>
      <c r="BY52" s="54"/>
      <c r="BZ52" s="69"/>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4"/>
      <c r="BN53" s="54"/>
      <c r="BO53" s="54"/>
      <c r="BP53" s="54"/>
      <c r="BQ53" s="54"/>
      <c r="BR53" s="54"/>
      <c r="BS53" s="54"/>
      <c r="BT53" s="54"/>
      <c r="BU53" s="54"/>
      <c r="BV53" s="54"/>
      <c r="BW53" s="54"/>
      <c r="BX53" s="54"/>
      <c r="BY53" s="54"/>
      <c r="BZ53" s="69"/>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4"/>
      <c r="BN54" s="54"/>
      <c r="BO54" s="54"/>
      <c r="BP54" s="54"/>
      <c r="BQ54" s="54"/>
      <c r="BR54" s="54"/>
      <c r="BS54" s="54"/>
      <c r="BT54" s="54"/>
      <c r="BU54" s="54"/>
      <c r="BV54" s="54"/>
      <c r="BW54" s="54"/>
      <c r="BX54" s="54"/>
      <c r="BY54" s="54"/>
      <c r="BZ54" s="69"/>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4"/>
      <c r="BN55" s="54"/>
      <c r="BO55" s="54"/>
      <c r="BP55" s="54"/>
      <c r="BQ55" s="54"/>
      <c r="BR55" s="54"/>
      <c r="BS55" s="54"/>
      <c r="BT55" s="54"/>
      <c r="BU55" s="54"/>
      <c r="BV55" s="54"/>
      <c r="BW55" s="54"/>
      <c r="BX55" s="54"/>
      <c r="BY55" s="54"/>
      <c r="BZ55" s="69"/>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4"/>
      <c r="BN56" s="54"/>
      <c r="BO56" s="54"/>
      <c r="BP56" s="54"/>
      <c r="BQ56" s="54"/>
      <c r="BR56" s="54"/>
      <c r="BS56" s="54"/>
      <c r="BT56" s="54"/>
      <c r="BU56" s="54"/>
      <c r="BV56" s="54"/>
      <c r="BW56" s="54"/>
      <c r="BX56" s="54"/>
      <c r="BY56" s="54"/>
      <c r="BZ56" s="69"/>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4"/>
      <c r="BN57" s="54"/>
      <c r="BO57" s="54"/>
      <c r="BP57" s="54"/>
      <c r="BQ57" s="54"/>
      <c r="BR57" s="54"/>
      <c r="BS57" s="54"/>
      <c r="BT57" s="54"/>
      <c r="BU57" s="54"/>
      <c r="BV57" s="54"/>
      <c r="BW57" s="54"/>
      <c r="BX57" s="54"/>
      <c r="BY57" s="54"/>
      <c r="BZ57" s="69"/>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4"/>
      <c r="BN58" s="54"/>
      <c r="BO58" s="54"/>
      <c r="BP58" s="54"/>
      <c r="BQ58" s="54"/>
      <c r="BR58" s="54"/>
      <c r="BS58" s="54"/>
      <c r="BT58" s="54"/>
      <c r="BU58" s="54"/>
      <c r="BV58" s="54"/>
      <c r="BW58" s="54"/>
      <c r="BX58" s="54"/>
      <c r="BY58" s="54"/>
      <c r="BZ58" s="69"/>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4"/>
      <c r="BN59" s="54"/>
      <c r="BO59" s="54"/>
      <c r="BP59" s="54"/>
      <c r="BQ59" s="54"/>
      <c r="BR59" s="54"/>
      <c r="BS59" s="54"/>
      <c r="BT59" s="54"/>
      <c r="BU59" s="54"/>
      <c r="BV59" s="54"/>
      <c r="BW59" s="54"/>
      <c r="BX59" s="54"/>
      <c r="BY59" s="54"/>
      <c r="BZ59" s="69"/>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4"/>
      <c r="BN60" s="54"/>
      <c r="BO60" s="54"/>
      <c r="BP60" s="54"/>
      <c r="BQ60" s="54"/>
      <c r="BR60" s="54"/>
      <c r="BS60" s="54"/>
      <c r="BT60" s="54"/>
      <c r="BU60" s="54"/>
      <c r="BV60" s="54"/>
      <c r="BW60" s="54"/>
      <c r="BX60" s="54"/>
      <c r="BY60" s="54"/>
      <c r="BZ60" s="69"/>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4"/>
      <c r="BN61" s="54"/>
      <c r="BO61" s="54"/>
      <c r="BP61" s="54"/>
      <c r="BQ61" s="54"/>
      <c r="BR61" s="54"/>
      <c r="BS61" s="54"/>
      <c r="BT61" s="54"/>
      <c r="BU61" s="54"/>
      <c r="BV61" s="54"/>
      <c r="BW61" s="54"/>
      <c r="BX61" s="54"/>
      <c r="BY61" s="54"/>
      <c r="BZ61" s="69"/>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4"/>
      <c r="BN62" s="54"/>
      <c r="BO62" s="54"/>
      <c r="BP62" s="54"/>
      <c r="BQ62" s="54"/>
      <c r="BR62" s="54"/>
      <c r="BS62" s="54"/>
      <c r="BT62" s="54"/>
      <c r="BU62" s="54"/>
      <c r="BV62" s="54"/>
      <c r="BW62" s="54"/>
      <c r="BX62" s="54"/>
      <c r="BY62" s="54"/>
      <c r="BZ62" s="69"/>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4"/>
      <c r="BN63" s="54"/>
      <c r="BO63" s="54"/>
      <c r="BP63" s="54"/>
      <c r="BQ63" s="54"/>
      <c r="BR63" s="54"/>
      <c r="BS63" s="54"/>
      <c r="BT63" s="54"/>
      <c r="BU63" s="54"/>
      <c r="BV63" s="54"/>
      <c r="BW63" s="54"/>
      <c r="BX63" s="54"/>
      <c r="BY63" s="54"/>
      <c r="BZ63" s="69"/>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109</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41</v>
      </c>
      <c r="C84" s="12"/>
      <c r="D84" s="12"/>
      <c r="E84" s="12" t="s">
        <v>43</v>
      </c>
      <c r="F84" s="12" t="s">
        <v>45</v>
      </c>
      <c r="G84" s="12" t="s">
        <v>46</v>
      </c>
      <c r="H84" s="12" t="s">
        <v>39</v>
      </c>
      <c r="I84" s="12" t="s">
        <v>6</v>
      </c>
      <c r="J84" s="12" t="s">
        <v>26</v>
      </c>
      <c r="K84" s="12" t="s">
        <v>47</v>
      </c>
      <c r="L84" s="12" t="s">
        <v>49</v>
      </c>
      <c r="M84" s="12" t="s">
        <v>30</v>
      </c>
      <c r="N84" s="12" t="s">
        <v>51</v>
      </c>
      <c r="O84" s="12" t="s">
        <v>53</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QqsCVpBlcpwT0wv8exJyegmR3xg6S6jZLA674jXGzxD3AV7TrrbWi80Q54I9aUVmylrrIeAohtlZbNnMkjJag==" saltValue="vFBvINSnZpOrGejKqwyo3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44</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54</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17</v>
      </c>
      <c r="B3" s="75" t="s">
        <v>48</v>
      </c>
      <c r="C3" s="75" t="s">
        <v>56</v>
      </c>
      <c r="D3" s="75" t="s">
        <v>57</v>
      </c>
      <c r="E3" s="75" t="s">
        <v>2</v>
      </c>
      <c r="F3" s="75" t="s">
        <v>1</v>
      </c>
      <c r="G3" s="75" t="s">
        <v>22</v>
      </c>
      <c r="H3" s="83" t="s">
        <v>27</v>
      </c>
      <c r="I3" s="86"/>
      <c r="J3" s="86"/>
      <c r="K3" s="86"/>
      <c r="L3" s="86"/>
      <c r="M3" s="86"/>
      <c r="N3" s="86"/>
      <c r="O3" s="86"/>
      <c r="P3" s="86"/>
      <c r="Q3" s="86"/>
      <c r="R3" s="86"/>
      <c r="S3" s="86"/>
      <c r="T3" s="86"/>
      <c r="U3" s="86"/>
      <c r="V3" s="86"/>
      <c r="W3" s="90"/>
      <c r="X3" s="92" t="s">
        <v>52</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8</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c r="A4" s="73" t="s">
        <v>58</v>
      </c>
      <c r="B4" s="76"/>
      <c r="C4" s="76"/>
      <c r="D4" s="76"/>
      <c r="E4" s="76"/>
      <c r="F4" s="76"/>
      <c r="G4" s="76"/>
      <c r="H4" s="84"/>
      <c r="I4" s="87"/>
      <c r="J4" s="87"/>
      <c r="K4" s="87"/>
      <c r="L4" s="87"/>
      <c r="M4" s="87"/>
      <c r="N4" s="87"/>
      <c r="O4" s="87"/>
      <c r="P4" s="87"/>
      <c r="Q4" s="87"/>
      <c r="R4" s="87"/>
      <c r="S4" s="87"/>
      <c r="T4" s="87"/>
      <c r="U4" s="87"/>
      <c r="V4" s="87"/>
      <c r="W4" s="91"/>
      <c r="X4" s="93" t="s">
        <v>50</v>
      </c>
      <c r="Y4" s="93"/>
      <c r="Z4" s="93"/>
      <c r="AA4" s="93"/>
      <c r="AB4" s="93"/>
      <c r="AC4" s="93"/>
      <c r="AD4" s="93"/>
      <c r="AE4" s="93"/>
      <c r="AF4" s="93"/>
      <c r="AG4" s="93"/>
      <c r="AH4" s="93"/>
      <c r="AI4" s="93" t="s">
        <v>42</v>
      </c>
      <c r="AJ4" s="93"/>
      <c r="AK4" s="93"/>
      <c r="AL4" s="93"/>
      <c r="AM4" s="93"/>
      <c r="AN4" s="93"/>
      <c r="AO4" s="93"/>
      <c r="AP4" s="93"/>
      <c r="AQ4" s="93"/>
      <c r="AR4" s="93"/>
      <c r="AS4" s="93"/>
      <c r="AT4" s="93" t="s">
        <v>36</v>
      </c>
      <c r="AU4" s="93"/>
      <c r="AV4" s="93"/>
      <c r="AW4" s="93"/>
      <c r="AX4" s="93"/>
      <c r="AY4" s="93"/>
      <c r="AZ4" s="93"/>
      <c r="BA4" s="93"/>
      <c r="BB4" s="93"/>
      <c r="BC4" s="93"/>
      <c r="BD4" s="93"/>
      <c r="BE4" s="93" t="s">
        <v>60</v>
      </c>
      <c r="BF4" s="93"/>
      <c r="BG4" s="93"/>
      <c r="BH4" s="93"/>
      <c r="BI4" s="93"/>
      <c r="BJ4" s="93"/>
      <c r="BK4" s="93"/>
      <c r="BL4" s="93"/>
      <c r="BM4" s="93"/>
      <c r="BN4" s="93"/>
      <c r="BO4" s="93"/>
      <c r="BP4" s="93" t="s">
        <v>32</v>
      </c>
      <c r="BQ4" s="93"/>
      <c r="BR4" s="93"/>
      <c r="BS4" s="93"/>
      <c r="BT4" s="93"/>
      <c r="BU4" s="93"/>
      <c r="BV4" s="93"/>
      <c r="BW4" s="93"/>
      <c r="BX4" s="93"/>
      <c r="BY4" s="93"/>
      <c r="BZ4" s="93"/>
      <c r="CA4" s="93" t="s">
        <v>61</v>
      </c>
      <c r="CB4" s="93"/>
      <c r="CC4" s="93"/>
      <c r="CD4" s="93"/>
      <c r="CE4" s="93"/>
      <c r="CF4" s="93"/>
      <c r="CG4" s="93"/>
      <c r="CH4" s="93"/>
      <c r="CI4" s="93"/>
      <c r="CJ4" s="93"/>
      <c r="CK4" s="93"/>
      <c r="CL4" s="93" t="s">
        <v>63</v>
      </c>
      <c r="CM4" s="93"/>
      <c r="CN4" s="93"/>
      <c r="CO4" s="93"/>
      <c r="CP4" s="93"/>
      <c r="CQ4" s="93"/>
      <c r="CR4" s="93"/>
      <c r="CS4" s="93"/>
      <c r="CT4" s="93"/>
      <c r="CU4" s="93"/>
      <c r="CV4" s="93"/>
      <c r="CW4" s="93" t="s">
        <v>64</v>
      </c>
      <c r="CX4" s="93"/>
      <c r="CY4" s="93"/>
      <c r="CZ4" s="93"/>
      <c r="DA4" s="93"/>
      <c r="DB4" s="93"/>
      <c r="DC4" s="93"/>
      <c r="DD4" s="93"/>
      <c r="DE4" s="93"/>
      <c r="DF4" s="93"/>
      <c r="DG4" s="93"/>
      <c r="DH4" s="93" t="s">
        <v>65</v>
      </c>
      <c r="DI4" s="93"/>
      <c r="DJ4" s="93"/>
      <c r="DK4" s="93"/>
      <c r="DL4" s="93"/>
      <c r="DM4" s="93"/>
      <c r="DN4" s="93"/>
      <c r="DO4" s="93"/>
      <c r="DP4" s="93"/>
      <c r="DQ4" s="93"/>
      <c r="DR4" s="93"/>
      <c r="DS4" s="93" t="s">
        <v>59</v>
      </c>
      <c r="DT4" s="93"/>
      <c r="DU4" s="93"/>
      <c r="DV4" s="93"/>
      <c r="DW4" s="93"/>
      <c r="DX4" s="93"/>
      <c r="DY4" s="93"/>
      <c r="DZ4" s="93"/>
      <c r="EA4" s="93"/>
      <c r="EB4" s="93"/>
      <c r="EC4" s="93"/>
      <c r="ED4" s="93" t="s">
        <v>66</v>
      </c>
      <c r="EE4" s="93"/>
      <c r="EF4" s="93"/>
      <c r="EG4" s="93"/>
      <c r="EH4" s="93"/>
      <c r="EI4" s="93"/>
      <c r="EJ4" s="93"/>
      <c r="EK4" s="93"/>
      <c r="EL4" s="93"/>
      <c r="EM4" s="93"/>
      <c r="EN4" s="93"/>
    </row>
    <row r="5" spans="1:144">
      <c r="A5" s="73" t="s">
        <v>25</v>
      </c>
      <c r="B5" s="77"/>
      <c r="C5" s="77"/>
      <c r="D5" s="77"/>
      <c r="E5" s="77"/>
      <c r="F5" s="77"/>
      <c r="G5" s="77"/>
      <c r="H5" s="85" t="s">
        <v>55</v>
      </c>
      <c r="I5" s="85" t="s">
        <v>67</v>
      </c>
      <c r="J5" s="85" t="s">
        <v>68</v>
      </c>
      <c r="K5" s="85" t="s">
        <v>69</v>
      </c>
      <c r="L5" s="85" t="s">
        <v>70</v>
      </c>
      <c r="M5" s="85" t="s">
        <v>3</v>
      </c>
      <c r="N5" s="85" t="s">
        <v>71</v>
      </c>
      <c r="O5" s="85" t="s">
        <v>72</v>
      </c>
      <c r="P5" s="85" t="s">
        <v>73</v>
      </c>
      <c r="Q5" s="85" t="s">
        <v>74</v>
      </c>
      <c r="R5" s="85" t="s">
        <v>75</v>
      </c>
      <c r="S5" s="85" t="s">
        <v>76</v>
      </c>
      <c r="T5" s="85" t="s">
        <v>62</v>
      </c>
      <c r="U5" s="85" t="s">
        <v>77</v>
      </c>
      <c r="V5" s="85" t="s">
        <v>78</v>
      </c>
      <c r="W5" s="85" t="s">
        <v>79</v>
      </c>
      <c r="X5" s="85" t="s">
        <v>80</v>
      </c>
      <c r="Y5" s="85" t="s">
        <v>81</v>
      </c>
      <c r="Z5" s="85" t="s">
        <v>82</v>
      </c>
      <c r="AA5" s="85" t="s">
        <v>83</v>
      </c>
      <c r="AB5" s="85" t="s">
        <v>84</v>
      </c>
      <c r="AC5" s="85" t="s">
        <v>86</v>
      </c>
      <c r="AD5" s="85" t="s">
        <v>87</v>
      </c>
      <c r="AE5" s="85" t="s">
        <v>88</v>
      </c>
      <c r="AF5" s="85" t="s">
        <v>89</v>
      </c>
      <c r="AG5" s="85" t="s">
        <v>90</v>
      </c>
      <c r="AH5" s="85" t="s">
        <v>41</v>
      </c>
      <c r="AI5" s="85" t="s">
        <v>80</v>
      </c>
      <c r="AJ5" s="85" t="s">
        <v>81</v>
      </c>
      <c r="AK5" s="85" t="s">
        <v>82</v>
      </c>
      <c r="AL5" s="85" t="s">
        <v>83</v>
      </c>
      <c r="AM5" s="85" t="s">
        <v>84</v>
      </c>
      <c r="AN5" s="85" t="s">
        <v>86</v>
      </c>
      <c r="AO5" s="85" t="s">
        <v>87</v>
      </c>
      <c r="AP5" s="85" t="s">
        <v>88</v>
      </c>
      <c r="AQ5" s="85" t="s">
        <v>89</v>
      </c>
      <c r="AR5" s="85" t="s">
        <v>90</v>
      </c>
      <c r="AS5" s="85" t="s">
        <v>85</v>
      </c>
      <c r="AT5" s="85" t="s">
        <v>80</v>
      </c>
      <c r="AU5" s="85" t="s">
        <v>81</v>
      </c>
      <c r="AV5" s="85" t="s">
        <v>82</v>
      </c>
      <c r="AW5" s="85" t="s">
        <v>83</v>
      </c>
      <c r="AX5" s="85" t="s">
        <v>84</v>
      </c>
      <c r="AY5" s="85" t="s">
        <v>86</v>
      </c>
      <c r="AZ5" s="85" t="s">
        <v>87</v>
      </c>
      <c r="BA5" s="85" t="s">
        <v>88</v>
      </c>
      <c r="BB5" s="85" t="s">
        <v>89</v>
      </c>
      <c r="BC5" s="85" t="s">
        <v>90</v>
      </c>
      <c r="BD5" s="85" t="s">
        <v>85</v>
      </c>
      <c r="BE5" s="85" t="s">
        <v>80</v>
      </c>
      <c r="BF5" s="85" t="s">
        <v>81</v>
      </c>
      <c r="BG5" s="85" t="s">
        <v>82</v>
      </c>
      <c r="BH5" s="85" t="s">
        <v>83</v>
      </c>
      <c r="BI5" s="85" t="s">
        <v>84</v>
      </c>
      <c r="BJ5" s="85" t="s">
        <v>86</v>
      </c>
      <c r="BK5" s="85" t="s">
        <v>87</v>
      </c>
      <c r="BL5" s="85" t="s">
        <v>88</v>
      </c>
      <c r="BM5" s="85" t="s">
        <v>89</v>
      </c>
      <c r="BN5" s="85" t="s">
        <v>90</v>
      </c>
      <c r="BO5" s="85" t="s">
        <v>85</v>
      </c>
      <c r="BP5" s="85" t="s">
        <v>80</v>
      </c>
      <c r="BQ5" s="85" t="s">
        <v>81</v>
      </c>
      <c r="BR5" s="85" t="s">
        <v>82</v>
      </c>
      <c r="BS5" s="85" t="s">
        <v>83</v>
      </c>
      <c r="BT5" s="85" t="s">
        <v>84</v>
      </c>
      <c r="BU5" s="85" t="s">
        <v>86</v>
      </c>
      <c r="BV5" s="85" t="s">
        <v>87</v>
      </c>
      <c r="BW5" s="85" t="s">
        <v>88</v>
      </c>
      <c r="BX5" s="85" t="s">
        <v>89</v>
      </c>
      <c r="BY5" s="85" t="s">
        <v>90</v>
      </c>
      <c r="BZ5" s="85" t="s">
        <v>85</v>
      </c>
      <c r="CA5" s="85" t="s">
        <v>80</v>
      </c>
      <c r="CB5" s="85" t="s">
        <v>81</v>
      </c>
      <c r="CC5" s="85" t="s">
        <v>82</v>
      </c>
      <c r="CD5" s="85" t="s">
        <v>83</v>
      </c>
      <c r="CE5" s="85" t="s">
        <v>84</v>
      </c>
      <c r="CF5" s="85" t="s">
        <v>86</v>
      </c>
      <c r="CG5" s="85" t="s">
        <v>87</v>
      </c>
      <c r="CH5" s="85" t="s">
        <v>88</v>
      </c>
      <c r="CI5" s="85" t="s">
        <v>89</v>
      </c>
      <c r="CJ5" s="85" t="s">
        <v>90</v>
      </c>
      <c r="CK5" s="85" t="s">
        <v>85</v>
      </c>
      <c r="CL5" s="85" t="s">
        <v>80</v>
      </c>
      <c r="CM5" s="85" t="s">
        <v>81</v>
      </c>
      <c r="CN5" s="85" t="s">
        <v>82</v>
      </c>
      <c r="CO5" s="85" t="s">
        <v>83</v>
      </c>
      <c r="CP5" s="85" t="s">
        <v>84</v>
      </c>
      <c r="CQ5" s="85" t="s">
        <v>86</v>
      </c>
      <c r="CR5" s="85" t="s">
        <v>87</v>
      </c>
      <c r="CS5" s="85" t="s">
        <v>88</v>
      </c>
      <c r="CT5" s="85" t="s">
        <v>89</v>
      </c>
      <c r="CU5" s="85" t="s">
        <v>90</v>
      </c>
      <c r="CV5" s="85" t="s">
        <v>85</v>
      </c>
      <c r="CW5" s="85" t="s">
        <v>80</v>
      </c>
      <c r="CX5" s="85" t="s">
        <v>81</v>
      </c>
      <c r="CY5" s="85" t="s">
        <v>82</v>
      </c>
      <c r="CZ5" s="85" t="s">
        <v>83</v>
      </c>
      <c r="DA5" s="85" t="s">
        <v>84</v>
      </c>
      <c r="DB5" s="85" t="s">
        <v>86</v>
      </c>
      <c r="DC5" s="85" t="s">
        <v>87</v>
      </c>
      <c r="DD5" s="85" t="s">
        <v>88</v>
      </c>
      <c r="DE5" s="85" t="s">
        <v>89</v>
      </c>
      <c r="DF5" s="85" t="s">
        <v>90</v>
      </c>
      <c r="DG5" s="85" t="s">
        <v>85</v>
      </c>
      <c r="DH5" s="85" t="s">
        <v>80</v>
      </c>
      <c r="DI5" s="85" t="s">
        <v>81</v>
      </c>
      <c r="DJ5" s="85" t="s">
        <v>82</v>
      </c>
      <c r="DK5" s="85" t="s">
        <v>83</v>
      </c>
      <c r="DL5" s="85" t="s">
        <v>84</v>
      </c>
      <c r="DM5" s="85" t="s">
        <v>86</v>
      </c>
      <c r="DN5" s="85" t="s">
        <v>87</v>
      </c>
      <c r="DO5" s="85" t="s">
        <v>88</v>
      </c>
      <c r="DP5" s="85" t="s">
        <v>89</v>
      </c>
      <c r="DQ5" s="85" t="s">
        <v>90</v>
      </c>
      <c r="DR5" s="85" t="s">
        <v>85</v>
      </c>
      <c r="DS5" s="85" t="s">
        <v>80</v>
      </c>
      <c r="DT5" s="85" t="s">
        <v>81</v>
      </c>
      <c r="DU5" s="85" t="s">
        <v>82</v>
      </c>
      <c r="DV5" s="85" t="s">
        <v>83</v>
      </c>
      <c r="DW5" s="85" t="s">
        <v>84</v>
      </c>
      <c r="DX5" s="85" t="s">
        <v>86</v>
      </c>
      <c r="DY5" s="85" t="s">
        <v>87</v>
      </c>
      <c r="DZ5" s="85" t="s">
        <v>88</v>
      </c>
      <c r="EA5" s="85" t="s">
        <v>89</v>
      </c>
      <c r="EB5" s="85" t="s">
        <v>90</v>
      </c>
      <c r="EC5" s="85" t="s">
        <v>85</v>
      </c>
      <c r="ED5" s="85" t="s">
        <v>80</v>
      </c>
      <c r="EE5" s="85" t="s">
        <v>81</v>
      </c>
      <c r="EF5" s="85" t="s">
        <v>82</v>
      </c>
      <c r="EG5" s="85" t="s">
        <v>83</v>
      </c>
      <c r="EH5" s="85" t="s">
        <v>84</v>
      </c>
      <c r="EI5" s="85" t="s">
        <v>86</v>
      </c>
      <c r="EJ5" s="85" t="s">
        <v>87</v>
      </c>
      <c r="EK5" s="85" t="s">
        <v>88</v>
      </c>
      <c r="EL5" s="85" t="s">
        <v>89</v>
      </c>
      <c r="EM5" s="85" t="s">
        <v>90</v>
      </c>
      <c r="EN5" s="85" t="s">
        <v>85</v>
      </c>
    </row>
    <row r="6" spans="1:144" s="72" customFormat="1">
      <c r="A6" s="73" t="s">
        <v>91</v>
      </c>
      <c r="B6" s="78">
        <f t="shared" ref="B6:W6" si="1">B7</f>
        <v>2019</v>
      </c>
      <c r="C6" s="78">
        <f t="shared" si="1"/>
        <v>272205</v>
      </c>
      <c r="D6" s="78">
        <f t="shared" si="1"/>
        <v>46</v>
      </c>
      <c r="E6" s="78">
        <f t="shared" si="1"/>
        <v>1</v>
      </c>
      <c r="F6" s="78">
        <f t="shared" si="1"/>
        <v>0</v>
      </c>
      <c r="G6" s="78">
        <f t="shared" si="1"/>
        <v>1</v>
      </c>
      <c r="H6" s="78" t="str">
        <f t="shared" si="1"/>
        <v>大阪府　箕面市</v>
      </c>
      <c r="I6" s="78" t="str">
        <f t="shared" si="1"/>
        <v>法適用</v>
      </c>
      <c r="J6" s="78" t="str">
        <f t="shared" si="1"/>
        <v>水道事業</v>
      </c>
      <c r="K6" s="78" t="str">
        <f t="shared" si="1"/>
        <v>末端給水事業</v>
      </c>
      <c r="L6" s="78" t="str">
        <f t="shared" si="1"/>
        <v>A3</v>
      </c>
      <c r="M6" s="78" t="str">
        <f t="shared" si="1"/>
        <v>自治体職員</v>
      </c>
      <c r="N6" s="88" t="str">
        <f t="shared" si="1"/>
        <v>-</v>
      </c>
      <c r="O6" s="88">
        <f t="shared" si="1"/>
        <v>82.3</v>
      </c>
      <c r="P6" s="88">
        <f t="shared" si="1"/>
        <v>99.99</v>
      </c>
      <c r="Q6" s="88">
        <f t="shared" si="1"/>
        <v>2906</v>
      </c>
      <c r="R6" s="88">
        <f t="shared" si="1"/>
        <v>138377</v>
      </c>
      <c r="S6" s="88">
        <f t="shared" si="1"/>
        <v>47.9</v>
      </c>
      <c r="T6" s="88">
        <f t="shared" si="1"/>
        <v>2888.87</v>
      </c>
      <c r="U6" s="88">
        <f t="shared" si="1"/>
        <v>138360</v>
      </c>
      <c r="V6" s="88">
        <f t="shared" si="1"/>
        <v>21.77</v>
      </c>
      <c r="W6" s="88">
        <f t="shared" si="1"/>
        <v>6355.54</v>
      </c>
      <c r="X6" s="94">
        <f t="shared" ref="X6:AG6" si="2">IF(X7="",NA(),X7)</f>
        <v>115.67</v>
      </c>
      <c r="Y6" s="94">
        <f t="shared" si="2"/>
        <v>120.28</v>
      </c>
      <c r="Z6" s="94">
        <f t="shared" si="2"/>
        <v>119.14</v>
      </c>
      <c r="AA6" s="94">
        <f t="shared" si="2"/>
        <v>116.6</v>
      </c>
      <c r="AB6" s="94">
        <f t="shared" si="2"/>
        <v>114.49</v>
      </c>
      <c r="AC6" s="94">
        <f t="shared" si="2"/>
        <v>114</v>
      </c>
      <c r="AD6" s="94">
        <f t="shared" si="2"/>
        <v>114</v>
      </c>
      <c r="AE6" s="94">
        <f t="shared" si="2"/>
        <v>113.68</v>
      </c>
      <c r="AF6" s="94">
        <f t="shared" si="2"/>
        <v>113.82</v>
      </c>
      <c r="AG6" s="94">
        <f t="shared" si="2"/>
        <v>112.82</v>
      </c>
      <c r="AH6" s="88" t="str">
        <f>IF(AH7="","",IF(AH7="-","【-】","【"&amp;SUBSTITUTE(TEXT(AH7,"#,##0.00"),"-","△")&amp;"】"))</f>
        <v>【112.01】</v>
      </c>
      <c r="AI6" s="88">
        <f t="shared" ref="AI6:AR6" si="3">IF(AI7="",NA(),AI7)</f>
        <v>0</v>
      </c>
      <c r="AJ6" s="88">
        <f t="shared" si="3"/>
        <v>0</v>
      </c>
      <c r="AK6" s="88">
        <f t="shared" si="3"/>
        <v>0</v>
      </c>
      <c r="AL6" s="88">
        <f t="shared" si="3"/>
        <v>0</v>
      </c>
      <c r="AM6" s="88">
        <f t="shared" si="3"/>
        <v>0</v>
      </c>
      <c r="AN6" s="94">
        <f t="shared" si="3"/>
        <v>3.e-002</v>
      </c>
      <c r="AO6" s="94">
        <f t="shared" si="3"/>
        <v>0.23</v>
      </c>
      <c r="AP6" s="94">
        <f t="shared" si="3"/>
        <v>3.e-002</v>
      </c>
      <c r="AQ6" s="88">
        <f t="shared" si="3"/>
        <v>0</v>
      </c>
      <c r="AR6" s="88">
        <f t="shared" si="3"/>
        <v>0</v>
      </c>
      <c r="AS6" s="88" t="str">
        <f>IF(AS7="","",IF(AS7="-","【-】","【"&amp;SUBSTITUTE(TEXT(AS7,"#,##0.00"),"-","△")&amp;"】"))</f>
        <v>【1.08】</v>
      </c>
      <c r="AT6" s="94">
        <f t="shared" ref="AT6:BC6" si="4">IF(AT7="",NA(),AT7)</f>
        <v>340.69</v>
      </c>
      <c r="AU6" s="94">
        <f t="shared" si="4"/>
        <v>348.86</v>
      </c>
      <c r="AV6" s="94">
        <f t="shared" si="4"/>
        <v>339.27</v>
      </c>
      <c r="AW6" s="94">
        <f t="shared" si="4"/>
        <v>320.42</v>
      </c>
      <c r="AX6" s="94">
        <f t="shared" si="4"/>
        <v>309.52999999999997</v>
      </c>
      <c r="AY6" s="94">
        <f t="shared" si="4"/>
        <v>352.05</v>
      </c>
      <c r="AZ6" s="94">
        <f t="shared" si="4"/>
        <v>349.04</v>
      </c>
      <c r="BA6" s="94">
        <f t="shared" si="4"/>
        <v>337.49</v>
      </c>
      <c r="BB6" s="94">
        <f t="shared" si="4"/>
        <v>335.6</v>
      </c>
      <c r="BC6" s="94">
        <f t="shared" si="4"/>
        <v>358.91</v>
      </c>
      <c r="BD6" s="88" t="str">
        <f>IF(BD7="","",IF(BD7="-","【-】","【"&amp;SUBSTITUTE(TEXT(BD7,"#,##0.00"),"-","△")&amp;"】"))</f>
        <v>【264.97】</v>
      </c>
      <c r="BE6" s="94">
        <f t="shared" ref="BE6:BN6" si="5">IF(BE7="",NA(),BE7)</f>
        <v>142.07</v>
      </c>
      <c r="BF6" s="94">
        <f t="shared" si="5"/>
        <v>135.28</v>
      </c>
      <c r="BG6" s="94">
        <f t="shared" si="5"/>
        <v>131.80000000000001</v>
      </c>
      <c r="BH6" s="94">
        <f t="shared" si="5"/>
        <v>132.78</v>
      </c>
      <c r="BI6" s="94">
        <f t="shared" si="5"/>
        <v>135.56</v>
      </c>
      <c r="BJ6" s="94">
        <f t="shared" si="5"/>
        <v>250.76</v>
      </c>
      <c r="BK6" s="94">
        <f t="shared" si="5"/>
        <v>254.54</v>
      </c>
      <c r="BL6" s="94">
        <f t="shared" si="5"/>
        <v>265.92</v>
      </c>
      <c r="BM6" s="94">
        <f t="shared" si="5"/>
        <v>258.26</v>
      </c>
      <c r="BN6" s="94">
        <f t="shared" si="5"/>
        <v>247.27</v>
      </c>
      <c r="BO6" s="88" t="str">
        <f>IF(BO7="","",IF(BO7="-","【-】","【"&amp;SUBSTITUTE(TEXT(BO7,"#,##0.00"),"-","△")&amp;"】"))</f>
        <v>【266.61】</v>
      </c>
      <c r="BP6" s="94">
        <f t="shared" ref="BP6:BY6" si="6">IF(BP7="",NA(),BP7)</f>
        <v>105.56</v>
      </c>
      <c r="BQ6" s="94">
        <f t="shared" si="6"/>
        <v>109.26</v>
      </c>
      <c r="BR6" s="94">
        <f t="shared" si="6"/>
        <v>108.84</v>
      </c>
      <c r="BS6" s="94">
        <f t="shared" si="6"/>
        <v>106.2</v>
      </c>
      <c r="BT6" s="94">
        <f t="shared" si="6"/>
        <v>105.54</v>
      </c>
      <c r="BU6" s="94">
        <f t="shared" si="6"/>
        <v>106.69</v>
      </c>
      <c r="BV6" s="94">
        <f t="shared" si="6"/>
        <v>106.52</v>
      </c>
      <c r="BW6" s="94">
        <f t="shared" si="6"/>
        <v>105.86</v>
      </c>
      <c r="BX6" s="94">
        <f t="shared" si="6"/>
        <v>106.07</v>
      </c>
      <c r="BY6" s="94">
        <f t="shared" si="6"/>
        <v>105.34</v>
      </c>
      <c r="BZ6" s="88" t="str">
        <f>IF(BZ7="","",IF(BZ7="-","【-】","【"&amp;SUBSTITUTE(TEXT(BZ7,"#,##0.00"),"-","△")&amp;"】"))</f>
        <v>【103.24】</v>
      </c>
      <c r="CA6" s="94">
        <f t="shared" ref="CA6:CJ6" si="7">IF(CA7="",NA(),CA7)</f>
        <v>157.22</v>
      </c>
      <c r="CB6" s="94">
        <f t="shared" si="7"/>
        <v>151.88999999999999</v>
      </c>
      <c r="CC6" s="94">
        <f t="shared" si="7"/>
        <v>152.77000000000001</v>
      </c>
      <c r="CD6" s="94">
        <f t="shared" si="7"/>
        <v>154.46</v>
      </c>
      <c r="CE6" s="94">
        <f t="shared" si="7"/>
        <v>155.1</v>
      </c>
      <c r="CF6" s="94">
        <f t="shared" si="7"/>
        <v>154.91999999999999</v>
      </c>
      <c r="CG6" s="94">
        <f t="shared" si="7"/>
        <v>155.80000000000001</v>
      </c>
      <c r="CH6" s="94">
        <f t="shared" si="7"/>
        <v>158.58000000000001</v>
      </c>
      <c r="CI6" s="94">
        <f t="shared" si="7"/>
        <v>159.22</v>
      </c>
      <c r="CJ6" s="94">
        <f t="shared" si="7"/>
        <v>159.6</v>
      </c>
      <c r="CK6" s="88" t="str">
        <f>IF(CK7="","",IF(CK7="-","【-】","【"&amp;SUBSTITUTE(TEXT(CK7,"#,##0.00"),"-","△")&amp;"】"))</f>
        <v>【168.38】</v>
      </c>
      <c r="CL6" s="94">
        <f t="shared" ref="CL6:CU6" si="8">IF(CL7="",NA(),CL7)</f>
        <v>80.739999999999995</v>
      </c>
      <c r="CM6" s="94">
        <f t="shared" si="8"/>
        <v>81.62</v>
      </c>
      <c r="CN6" s="94">
        <f t="shared" si="8"/>
        <v>81.2</v>
      </c>
      <c r="CO6" s="94">
        <f t="shared" si="8"/>
        <v>80.42</v>
      </c>
      <c r="CP6" s="94">
        <f t="shared" si="8"/>
        <v>80.81</v>
      </c>
      <c r="CQ6" s="94">
        <f t="shared" si="8"/>
        <v>62.26</v>
      </c>
      <c r="CR6" s="94">
        <f t="shared" si="8"/>
        <v>62.1</v>
      </c>
      <c r="CS6" s="94">
        <f t="shared" si="8"/>
        <v>62.38</v>
      </c>
      <c r="CT6" s="94">
        <f t="shared" si="8"/>
        <v>62.83</v>
      </c>
      <c r="CU6" s="94">
        <f t="shared" si="8"/>
        <v>62.05</v>
      </c>
      <c r="CV6" s="88" t="str">
        <f>IF(CV7="","",IF(CV7="-","【-】","【"&amp;SUBSTITUTE(TEXT(CV7,"#,##0.00"),"-","△")&amp;"】"))</f>
        <v>【60.00】</v>
      </c>
      <c r="CW6" s="94">
        <f t="shared" ref="CW6:DF6" si="9">IF(CW7="",NA(),CW7)</f>
        <v>97.48</v>
      </c>
      <c r="CX6" s="94">
        <f t="shared" si="9"/>
        <v>97.5</v>
      </c>
      <c r="CY6" s="94">
        <f t="shared" si="9"/>
        <v>98.28</v>
      </c>
      <c r="CZ6" s="94">
        <f t="shared" si="9"/>
        <v>97.62</v>
      </c>
      <c r="DA6" s="94">
        <f t="shared" si="9"/>
        <v>97.59</v>
      </c>
      <c r="DB6" s="94">
        <f t="shared" si="9"/>
        <v>89.5</v>
      </c>
      <c r="DC6" s="94">
        <f t="shared" si="9"/>
        <v>89.52</v>
      </c>
      <c r="DD6" s="94">
        <f t="shared" si="9"/>
        <v>89.17</v>
      </c>
      <c r="DE6" s="94">
        <f t="shared" si="9"/>
        <v>88.86</v>
      </c>
      <c r="DF6" s="94">
        <f t="shared" si="9"/>
        <v>89.11</v>
      </c>
      <c r="DG6" s="88" t="str">
        <f>IF(DG7="","",IF(DG7="-","【-】","【"&amp;SUBSTITUTE(TEXT(DG7,"#,##0.00"),"-","△")&amp;"】"))</f>
        <v>【89.80】</v>
      </c>
      <c r="DH6" s="94">
        <f t="shared" ref="DH6:DQ6" si="10">IF(DH7="",NA(),DH7)</f>
        <v>49.79</v>
      </c>
      <c r="DI6" s="94">
        <f t="shared" si="10"/>
        <v>50.21</v>
      </c>
      <c r="DJ6" s="94">
        <f t="shared" si="10"/>
        <v>50.26</v>
      </c>
      <c r="DK6" s="94">
        <f t="shared" si="10"/>
        <v>49.71</v>
      </c>
      <c r="DL6" s="94">
        <f t="shared" si="10"/>
        <v>49.99</v>
      </c>
      <c r="DM6" s="94">
        <f t="shared" si="10"/>
        <v>45.89</v>
      </c>
      <c r="DN6" s="94">
        <f t="shared" si="10"/>
        <v>46.58</v>
      </c>
      <c r="DO6" s="94">
        <f t="shared" si="10"/>
        <v>46.99</v>
      </c>
      <c r="DP6" s="94">
        <f t="shared" si="10"/>
        <v>47.89</v>
      </c>
      <c r="DQ6" s="94">
        <f t="shared" si="10"/>
        <v>48.69</v>
      </c>
      <c r="DR6" s="88" t="str">
        <f>IF(DR7="","",IF(DR7="-","【-】","【"&amp;SUBSTITUTE(TEXT(DR7,"#,##0.00"),"-","△")&amp;"】"))</f>
        <v>【49.59】</v>
      </c>
      <c r="DS6" s="94">
        <f t="shared" ref="DS6:EB6" si="11">IF(DS7="",NA(),DS7)</f>
        <v>32.79</v>
      </c>
      <c r="DT6" s="94">
        <f t="shared" si="11"/>
        <v>33.549999999999997</v>
      </c>
      <c r="DU6" s="94">
        <f t="shared" si="11"/>
        <v>34.299999999999997</v>
      </c>
      <c r="DV6" s="94">
        <f t="shared" si="11"/>
        <v>35.26</v>
      </c>
      <c r="DW6" s="94">
        <f t="shared" si="11"/>
        <v>36.68</v>
      </c>
      <c r="DX6" s="94">
        <f t="shared" si="11"/>
        <v>13.14</v>
      </c>
      <c r="DY6" s="94">
        <f t="shared" si="11"/>
        <v>14.45</v>
      </c>
      <c r="DZ6" s="94">
        <f t="shared" si="11"/>
        <v>15.83</v>
      </c>
      <c r="EA6" s="94">
        <f t="shared" si="11"/>
        <v>16.899999999999999</v>
      </c>
      <c r="EB6" s="94">
        <f t="shared" si="11"/>
        <v>18.260000000000002</v>
      </c>
      <c r="EC6" s="88" t="str">
        <f>IF(EC7="","",IF(EC7="-","【-】","【"&amp;SUBSTITUTE(TEXT(EC7,"#,##0.00"),"-","△")&amp;"】"))</f>
        <v>【19.44】</v>
      </c>
      <c r="ED6" s="94">
        <f t="shared" ref="ED6:EM6" si="12">IF(ED7="",NA(),ED7)</f>
        <v>0.7</v>
      </c>
      <c r="EE6" s="94">
        <f t="shared" si="12"/>
        <v>0.82</v>
      </c>
      <c r="EF6" s="94">
        <f t="shared" si="12"/>
        <v>1.0900000000000001</v>
      </c>
      <c r="EG6" s="94">
        <f t="shared" si="12"/>
        <v>0.86</v>
      </c>
      <c r="EH6" s="94">
        <f t="shared" si="12"/>
        <v>1.17</v>
      </c>
      <c r="EI6" s="94">
        <f t="shared" si="12"/>
        <v>0.95</v>
      </c>
      <c r="EJ6" s="94">
        <f t="shared" si="12"/>
        <v>0.74</v>
      </c>
      <c r="EK6" s="94">
        <f t="shared" si="12"/>
        <v>0.74</v>
      </c>
      <c r="EL6" s="94">
        <f t="shared" si="12"/>
        <v>0.72</v>
      </c>
      <c r="EM6" s="94">
        <f t="shared" si="12"/>
        <v>0.66</v>
      </c>
      <c r="EN6" s="88" t="str">
        <f>IF(EN7="","",IF(EN7="-","【-】","【"&amp;SUBSTITUTE(TEXT(EN7,"#,##0.00"),"-","△")&amp;"】"))</f>
        <v>【0.68】</v>
      </c>
    </row>
    <row r="7" spans="1:144" s="72" customFormat="1">
      <c r="A7" s="73"/>
      <c r="B7" s="79">
        <v>2019</v>
      </c>
      <c r="C7" s="79">
        <v>272205</v>
      </c>
      <c r="D7" s="79">
        <v>46</v>
      </c>
      <c r="E7" s="79">
        <v>1</v>
      </c>
      <c r="F7" s="79">
        <v>0</v>
      </c>
      <c r="G7" s="79">
        <v>1</v>
      </c>
      <c r="H7" s="79" t="s">
        <v>92</v>
      </c>
      <c r="I7" s="79" t="s">
        <v>93</v>
      </c>
      <c r="J7" s="79" t="s">
        <v>94</v>
      </c>
      <c r="K7" s="79" t="s">
        <v>95</v>
      </c>
      <c r="L7" s="79" t="s">
        <v>96</v>
      </c>
      <c r="M7" s="79" t="s">
        <v>97</v>
      </c>
      <c r="N7" s="89" t="s">
        <v>98</v>
      </c>
      <c r="O7" s="89">
        <v>82.3</v>
      </c>
      <c r="P7" s="89">
        <v>99.99</v>
      </c>
      <c r="Q7" s="89">
        <v>2906</v>
      </c>
      <c r="R7" s="89">
        <v>138377</v>
      </c>
      <c r="S7" s="89">
        <v>47.9</v>
      </c>
      <c r="T7" s="89">
        <v>2888.87</v>
      </c>
      <c r="U7" s="89">
        <v>138360</v>
      </c>
      <c r="V7" s="89">
        <v>21.77</v>
      </c>
      <c r="W7" s="89">
        <v>6355.54</v>
      </c>
      <c r="X7" s="89">
        <v>115.67</v>
      </c>
      <c r="Y7" s="89">
        <v>120.28</v>
      </c>
      <c r="Z7" s="89">
        <v>119.14</v>
      </c>
      <c r="AA7" s="89">
        <v>116.6</v>
      </c>
      <c r="AB7" s="89">
        <v>114.49</v>
      </c>
      <c r="AC7" s="89">
        <v>114</v>
      </c>
      <c r="AD7" s="89">
        <v>114</v>
      </c>
      <c r="AE7" s="89">
        <v>113.68</v>
      </c>
      <c r="AF7" s="89">
        <v>113.82</v>
      </c>
      <c r="AG7" s="89">
        <v>112.82</v>
      </c>
      <c r="AH7" s="89">
        <v>112.01</v>
      </c>
      <c r="AI7" s="89">
        <v>0</v>
      </c>
      <c r="AJ7" s="89">
        <v>0</v>
      </c>
      <c r="AK7" s="89">
        <v>0</v>
      </c>
      <c r="AL7" s="89">
        <v>0</v>
      </c>
      <c r="AM7" s="89">
        <v>0</v>
      </c>
      <c r="AN7" s="89">
        <v>3.e-002</v>
      </c>
      <c r="AO7" s="89">
        <v>0.23</v>
      </c>
      <c r="AP7" s="89">
        <v>3.e-002</v>
      </c>
      <c r="AQ7" s="89">
        <v>0</v>
      </c>
      <c r="AR7" s="89">
        <v>0</v>
      </c>
      <c r="AS7" s="89">
        <v>1.08</v>
      </c>
      <c r="AT7" s="89">
        <v>340.69</v>
      </c>
      <c r="AU7" s="89">
        <v>348.86</v>
      </c>
      <c r="AV7" s="89">
        <v>339.27</v>
      </c>
      <c r="AW7" s="89">
        <v>320.42</v>
      </c>
      <c r="AX7" s="89">
        <v>309.52999999999997</v>
      </c>
      <c r="AY7" s="89">
        <v>352.05</v>
      </c>
      <c r="AZ7" s="89">
        <v>349.04</v>
      </c>
      <c r="BA7" s="89">
        <v>337.49</v>
      </c>
      <c r="BB7" s="89">
        <v>335.6</v>
      </c>
      <c r="BC7" s="89">
        <v>358.91</v>
      </c>
      <c r="BD7" s="89">
        <v>264.97000000000003</v>
      </c>
      <c r="BE7" s="89">
        <v>142.07</v>
      </c>
      <c r="BF7" s="89">
        <v>135.28</v>
      </c>
      <c r="BG7" s="89">
        <v>131.80000000000001</v>
      </c>
      <c r="BH7" s="89">
        <v>132.78</v>
      </c>
      <c r="BI7" s="89">
        <v>135.56</v>
      </c>
      <c r="BJ7" s="89">
        <v>250.76</v>
      </c>
      <c r="BK7" s="89">
        <v>254.54</v>
      </c>
      <c r="BL7" s="89">
        <v>265.92</v>
      </c>
      <c r="BM7" s="89">
        <v>258.26</v>
      </c>
      <c r="BN7" s="89">
        <v>247.27</v>
      </c>
      <c r="BO7" s="89">
        <v>266.61</v>
      </c>
      <c r="BP7" s="89">
        <v>105.56</v>
      </c>
      <c r="BQ7" s="89">
        <v>109.26</v>
      </c>
      <c r="BR7" s="89">
        <v>108.84</v>
      </c>
      <c r="BS7" s="89">
        <v>106.2</v>
      </c>
      <c r="BT7" s="89">
        <v>105.54</v>
      </c>
      <c r="BU7" s="89">
        <v>106.69</v>
      </c>
      <c r="BV7" s="89">
        <v>106.52</v>
      </c>
      <c r="BW7" s="89">
        <v>105.86</v>
      </c>
      <c r="BX7" s="89">
        <v>106.07</v>
      </c>
      <c r="BY7" s="89">
        <v>105.34</v>
      </c>
      <c r="BZ7" s="89">
        <v>103.24</v>
      </c>
      <c r="CA7" s="89">
        <v>157.22</v>
      </c>
      <c r="CB7" s="89">
        <v>151.88999999999999</v>
      </c>
      <c r="CC7" s="89">
        <v>152.77000000000001</v>
      </c>
      <c r="CD7" s="89">
        <v>154.46</v>
      </c>
      <c r="CE7" s="89">
        <v>155.1</v>
      </c>
      <c r="CF7" s="89">
        <v>154.91999999999999</v>
      </c>
      <c r="CG7" s="89">
        <v>155.80000000000001</v>
      </c>
      <c r="CH7" s="89">
        <v>158.58000000000001</v>
      </c>
      <c r="CI7" s="89">
        <v>159.22</v>
      </c>
      <c r="CJ7" s="89">
        <v>159.6</v>
      </c>
      <c r="CK7" s="89">
        <v>168.38</v>
      </c>
      <c r="CL7" s="89">
        <v>80.739999999999995</v>
      </c>
      <c r="CM7" s="89">
        <v>81.62</v>
      </c>
      <c r="CN7" s="89">
        <v>81.2</v>
      </c>
      <c r="CO7" s="89">
        <v>80.42</v>
      </c>
      <c r="CP7" s="89">
        <v>80.81</v>
      </c>
      <c r="CQ7" s="89">
        <v>62.26</v>
      </c>
      <c r="CR7" s="89">
        <v>62.1</v>
      </c>
      <c r="CS7" s="89">
        <v>62.38</v>
      </c>
      <c r="CT7" s="89">
        <v>62.83</v>
      </c>
      <c r="CU7" s="89">
        <v>62.05</v>
      </c>
      <c r="CV7" s="89">
        <v>60</v>
      </c>
      <c r="CW7" s="89">
        <v>97.48</v>
      </c>
      <c r="CX7" s="89">
        <v>97.5</v>
      </c>
      <c r="CY7" s="89">
        <v>98.28</v>
      </c>
      <c r="CZ7" s="89">
        <v>97.62</v>
      </c>
      <c r="DA7" s="89">
        <v>97.59</v>
      </c>
      <c r="DB7" s="89">
        <v>89.5</v>
      </c>
      <c r="DC7" s="89">
        <v>89.52</v>
      </c>
      <c r="DD7" s="89">
        <v>89.17</v>
      </c>
      <c r="DE7" s="89">
        <v>88.86</v>
      </c>
      <c r="DF7" s="89">
        <v>89.11</v>
      </c>
      <c r="DG7" s="89">
        <v>89.8</v>
      </c>
      <c r="DH7" s="89">
        <v>49.79</v>
      </c>
      <c r="DI7" s="89">
        <v>50.21</v>
      </c>
      <c r="DJ7" s="89">
        <v>50.26</v>
      </c>
      <c r="DK7" s="89">
        <v>49.71</v>
      </c>
      <c r="DL7" s="89">
        <v>49.99</v>
      </c>
      <c r="DM7" s="89">
        <v>45.89</v>
      </c>
      <c r="DN7" s="89">
        <v>46.58</v>
      </c>
      <c r="DO7" s="89">
        <v>46.99</v>
      </c>
      <c r="DP7" s="89">
        <v>47.89</v>
      </c>
      <c r="DQ7" s="89">
        <v>48.69</v>
      </c>
      <c r="DR7" s="89">
        <v>49.59</v>
      </c>
      <c r="DS7" s="89">
        <v>32.79</v>
      </c>
      <c r="DT7" s="89">
        <v>33.549999999999997</v>
      </c>
      <c r="DU7" s="89">
        <v>34.299999999999997</v>
      </c>
      <c r="DV7" s="89">
        <v>35.26</v>
      </c>
      <c r="DW7" s="89">
        <v>36.68</v>
      </c>
      <c r="DX7" s="89">
        <v>13.14</v>
      </c>
      <c r="DY7" s="89">
        <v>14.45</v>
      </c>
      <c r="DZ7" s="89">
        <v>15.83</v>
      </c>
      <c r="EA7" s="89">
        <v>16.899999999999999</v>
      </c>
      <c r="EB7" s="89">
        <v>18.260000000000002</v>
      </c>
      <c r="EC7" s="89">
        <v>19.440000000000001</v>
      </c>
      <c r="ED7" s="89">
        <v>0.7</v>
      </c>
      <c r="EE7" s="89">
        <v>0.82</v>
      </c>
      <c r="EF7" s="89">
        <v>1.0900000000000001</v>
      </c>
      <c r="EG7" s="89">
        <v>0.86</v>
      </c>
      <c r="EH7" s="89">
        <v>1.17</v>
      </c>
      <c r="EI7" s="89">
        <v>0.95</v>
      </c>
      <c r="EJ7" s="89">
        <v>0.74</v>
      </c>
      <c r="EK7" s="89">
        <v>0.74</v>
      </c>
      <c r="EL7" s="89">
        <v>0.72</v>
      </c>
      <c r="EM7" s="89">
        <v>0.66</v>
      </c>
      <c r="EN7" s="89">
        <v>0.68</v>
      </c>
    </row>
    <row r="8" spans="1:144">
      <c r="X8" s="95"/>
      <c r="Y8" s="95"/>
      <c r="Z8" s="95"/>
      <c r="AA8" s="95"/>
      <c r="AB8" s="95"/>
      <c r="AC8" s="95"/>
      <c r="AD8" s="95"/>
      <c r="AE8" s="95"/>
      <c r="AF8" s="95"/>
      <c r="AG8" s="95"/>
      <c r="AH8" s="96"/>
      <c r="AI8" s="95"/>
      <c r="AJ8" s="95"/>
      <c r="AK8" s="95"/>
      <c r="AL8" s="95"/>
      <c r="AM8" s="95"/>
      <c r="AN8" s="95"/>
      <c r="AO8" s="95"/>
      <c r="AP8" s="95"/>
      <c r="AQ8" s="95"/>
      <c r="AR8" s="95"/>
      <c r="AS8" s="96"/>
      <c r="AT8" s="95"/>
      <c r="AU8" s="95"/>
      <c r="AV8" s="95"/>
      <c r="AW8" s="95"/>
      <c r="AX8" s="95"/>
      <c r="AY8" s="95"/>
      <c r="AZ8" s="95"/>
      <c r="BA8" s="95"/>
      <c r="BB8" s="95"/>
      <c r="BC8" s="95"/>
      <c r="BD8" s="96"/>
      <c r="BE8" s="95"/>
      <c r="BF8" s="95"/>
      <c r="BG8" s="95"/>
      <c r="BH8" s="95"/>
      <c r="BI8" s="95"/>
      <c r="BJ8" s="95"/>
      <c r="BK8" s="95"/>
      <c r="BL8" s="95"/>
      <c r="BM8" s="95"/>
      <c r="BN8" s="95"/>
      <c r="BO8" s="96"/>
      <c r="BP8" s="95"/>
      <c r="BQ8" s="95"/>
      <c r="BR8" s="95"/>
      <c r="BS8" s="95"/>
      <c r="BT8" s="95"/>
      <c r="BU8" s="95"/>
      <c r="BV8" s="95"/>
      <c r="BW8" s="95"/>
      <c r="BX8" s="95"/>
      <c r="BY8" s="95"/>
      <c r="BZ8" s="96"/>
      <c r="CA8" s="95"/>
      <c r="CB8" s="95"/>
      <c r="CC8" s="95"/>
      <c r="CD8" s="95"/>
      <c r="CE8" s="95"/>
      <c r="CF8" s="95"/>
      <c r="CG8" s="95"/>
      <c r="CH8" s="95"/>
      <c r="CI8" s="95"/>
      <c r="CJ8" s="95"/>
      <c r="CK8" s="96"/>
      <c r="CL8" s="95"/>
      <c r="CM8" s="95"/>
      <c r="CN8" s="95"/>
      <c r="CO8" s="95"/>
      <c r="CP8" s="95"/>
      <c r="CQ8" s="95"/>
      <c r="CR8" s="95"/>
      <c r="CS8" s="95"/>
      <c r="CT8" s="95"/>
      <c r="CU8" s="95"/>
      <c r="CV8" s="96"/>
      <c r="CW8" s="95"/>
      <c r="CX8" s="95"/>
      <c r="CY8" s="95"/>
      <c r="CZ8" s="95"/>
      <c r="DA8" s="95"/>
      <c r="DB8" s="95"/>
      <c r="DC8" s="95"/>
      <c r="DD8" s="95"/>
      <c r="DE8" s="95"/>
      <c r="DF8" s="95"/>
      <c r="DG8" s="96"/>
      <c r="DH8" s="95"/>
      <c r="DI8" s="95"/>
      <c r="DJ8" s="95"/>
      <c r="DK8" s="95"/>
      <c r="DL8" s="95"/>
      <c r="DM8" s="95"/>
      <c r="DN8" s="95"/>
      <c r="DO8" s="95"/>
      <c r="DP8" s="95"/>
      <c r="DQ8" s="95"/>
      <c r="DR8" s="96"/>
      <c r="DS8" s="95"/>
      <c r="DT8" s="95"/>
      <c r="DU8" s="95"/>
      <c r="DV8" s="95"/>
      <c r="DW8" s="95"/>
      <c r="DX8" s="95"/>
      <c r="DY8" s="95"/>
      <c r="DZ8" s="95"/>
      <c r="EA8" s="95"/>
      <c r="EB8" s="95"/>
      <c r="EC8" s="96"/>
      <c r="ED8" s="95"/>
      <c r="EE8" s="95"/>
      <c r="EF8" s="95"/>
      <c r="EG8" s="95"/>
      <c r="EH8" s="95"/>
      <c r="EI8" s="95"/>
      <c r="EJ8" s="95"/>
      <c r="EK8" s="95"/>
      <c r="EL8" s="95"/>
      <c r="EM8" s="95"/>
      <c r="EN8" s="96"/>
    </row>
    <row r="9" spans="1:144">
      <c r="A9" s="74"/>
      <c r="B9" s="74" t="s">
        <v>99</v>
      </c>
      <c r="C9" s="74" t="s">
        <v>100</v>
      </c>
      <c r="D9" s="74" t="s">
        <v>101</v>
      </c>
      <c r="E9" s="74" t="s">
        <v>102</v>
      </c>
      <c r="F9" s="74" t="s">
        <v>103</v>
      </c>
      <c r="X9" s="95"/>
      <c r="Y9" s="95"/>
      <c r="Z9" s="95"/>
      <c r="AA9" s="95"/>
      <c r="AB9" s="95"/>
      <c r="AC9" s="95"/>
      <c r="AD9" s="95"/>
      <c r="AE9" s="95"/>
      <c r="AF9" s="95"/>
      <c r="AG9" s="95"/>
      <c r="AI9" s="95"/>
      <c r="AJ9" s="95"/>
      <c r="AK9" s="95"/>
      <c r="AL9" s="95"/>
      <c r="AM9" s="95"/>
      <c r="AN9" s="95"/>
      <c r="AO9" s="95"/>
      <c r="AP9" s="95"/>
      <c r="AQ9" s="95"/>
      <c r="AR9" s="95"/>
      <c r="AT9" s="95"/>
      <c r="AU9" s="95"/>
      <c r="AV9" s="95"/>
      <c r="AW9" s="95"/>
      <c r="AX9" s="95"/>
      <c r="AY9" s="95"/>
      <c r="AZ9" s="95"/>
      <c r="BA9" s="95"/>
      <c r="BB9" s="95"/>
      <c r="BC9" s="95"/>
      <c r="BE9" s="95"/>
      <c r="BF9" s="95"/>
      <c r="BG9" s="95"/>
      <c r="BH9" s="95"/>
      <c r="BI9" s="95"/>
      <c r="BJ9" s="95"/>
      <c r="BK9" s="95"/>
      <c r="BL9" s="95"/>
      <c r="BM9" s="95"/>
      <c r="BN9" s="95"/>
      <c r="BP9" s="95"/>
      <c r="BQ9" s="95"/>
      <c r="BR9" s="95"/>
      <c r="BS9" s="95"/>
      <c r="BT9" s="95"/>
      <c r="BU9" s="95"/>
      <c r="BV9" s="95"/>
      <c r="BW9" s="95"/>
      <c r="BX9" s="95"/>
      <c r="BY9" s="95"/>
      <c r="CA9" s="95"/>
      <c r="CB9" s="95"/>
      <c r="CC9" s="95"/>
      <c r="CD9" s="95"/>
      <c r="CE9" s="95"/>
      <c r="CF9" s="95"/>
      <c r="CG9" s="95"/>
      <c r="CH9" s="95"/>
      <c r="CI9" s="95"/>
      <c r="CJ9" s="95"/>
      <c r="CL9" s="95"/>
      <c r="CM9" s="95"/>
      <c r="CN9" s="95"/>
      <c r="CO9" s="95"/>
      <c r="CP9" s="95"/>
      <c r="CQ9" s="95"/>
      <c r="CR9" s="95"/>
      <c r="CS9" s="95"/>
      <c r="CT9" s="95"/>
      <c r="CU9" s="95"/>
      <c r="CW9" s="95"/>
      <c r="CX9" s="95"/>
      <c r="CY9" s="95"/>
      <c r="CZ9" s="95"/>
      <c r="DA9" s="95"/>
      <c r="DB9" s="95"/>
      <c r="DC9" s="95"/>
      <c r="DD9" s="95"/>
      <c r="DE9" s="95"/>
      <c r="DF9" s="95"/>
      <c r="DH9" s="95"/>
      <c r="DI9" s="95"/>
      <c r="DJ9" s="95"/>
      <c r="DK9" s="95"/>
      <c r="DL9" s="95"/>
      <c r="DM9" s="95"/>
      <c r="DN9" s="95"/>
      <c r="DO9" s="95"/>
      <c r="DP9" s="95"/>
      <c r="DQ9" s="95"/>
      <c r="DS9" s="95"/>
      <c r="DT9" s="95"/>
      <c r="DU9" s="95"/>
      <c r="DV9" s="95"/>
      <c r="DW9" s="95"/>
      <c r="DX9" s="95"/>
      <c r="DY9" s="95"/>
      <c r="DZ9" s="95"/>
      <c r="EA9" s="95"/>
      <c r="EB9" s="95"/>
      <c r="ED9" s="95"/>
      <c r="EE9" s="95"/>
      <c r="EF9" s="95"/>
      <c r="EG9" s="95"/>
      <c r="EH9" s="95"/>
      <c r="EI9" s="95"/>
      <c r="EJ9" s="95"/>
      <c r="EK9" s="95"/>
      <c r="EL9" s="95"/>
      <c r="EM9" s="95"/>
    </row>
    <row r="10" spans="1:144">
      <c r="A10" s="74" t="s">
        <v>48</v>
      </c>
      <c r="B10" s="80">
        <f>DATEVALUE($B7+12-B11&amp;"/1/"&amp;B12)</f>
        <v>46388</v>
      </c>
      <c r="C10" s="80">
        <f>DATEVALUE($B7+12-C11&amp;"/1/"&amp;C12)</f>
        <v>46753</v>
      </c>
      <c r="D10" s="80">
        <f>DATEVALUE($B7+12-D11&amp;"/1/"&amp;D12)</f>
        <v>47119</v>
      </c>
      <c r="E10" s="80">
        <f>DATEVALUE($B7+12-E11&amp;"/1/"&amp;E12)</f>
        <v>47484</v>
      </c>
      <c r="F10" s="82">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106</v>
      </c>
      <c r="D13" t="s">
        <v>106</v>
      </c>
      <c r="E13" t="s">
        <v>106</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灘本　正太(手動)</cp:lastModifiedBy>
  <dcterms:created xsi:type="dcterms:W3CDTF">2021-02-24T13:02:10Z</dcterms:created>
  <dcterms:modified xsi:type="dcterms:W3CDTF">2021-02-24T13:02:10Z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2021-02-24T13:02:10Z</vt:filetime>
  </property>
</Properties>
</file>