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60" windowWidth="14145" windowHeight="1260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<sst xmlns="http://schemas.openxmlformats.org/spreadsheetml/2006/main" count="236" uniqueCount="175">
  <si>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</si>
  <si>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</si>
  <si>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</si>
  <si>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</si>
  <si>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</si>
  <si>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</si>
  <si>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</si>
  <si>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</si>
  <si>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</si>
  <si>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</si>
  <si>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</si>
  <si>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</si>
  <si>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</si>
  <si>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</si>
  <si>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</si>
  <si>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</si>
  <si>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</si>
  <si>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</si>
  <si>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</si>
  <si>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</si>
  <si>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</si>
  <si>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</si>
  <si>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</si>
  <si>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</si>
  <si>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</si>
  <si>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</si>
  <si>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</si>
  <si>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</si>
  <si>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</si>
  <si>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</si>
  <si>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</si>
  <si>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</si>
  <si>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</si>
  <si>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</si>
  <si>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</si>
  <si>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</si>
  <si>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</si>
  <si>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</si>
  <si>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</si>
  <si>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</si>
  <si>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</si>
  <si>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</si>
  <si>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</si>
  <si>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</si>
  <si>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</si>
  <si>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</si>
  <si>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</si>
  <si>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</si>
  <si>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</si>
  <si>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</si>
  <si>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</si>
  <si>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</si>
  <si>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</si>
  <si>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</si>
  <si>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</si>
  <si>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</si>
  <si>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</si>
  <si>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</si>
  <si>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</si>
  <si>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</si>
  <si>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</si>
  <si>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</si>
  <si>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</si>
  <si>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</si>
  <si>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</si>
  <si>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</si>
  <si>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</si>
  <si>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</si>
  <si>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</si>
  <si>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</si>
  <si>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</si>
  <si>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</si>
  <si>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</si>
  <si>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</si>
  <si>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</si>
  <si>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</si>
  <si>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</si>
  <si>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</si>
  <si>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</si>
  <si>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</si>
  <si>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</si>
  <si>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</si>
  <si>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</si>
  <si>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</si>
  <si>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</si>
  <si>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</si>
  <si>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</si>
  <si>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</si>
  <si>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</si>
  <si>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</si>
  <si>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</si>
  <si>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</si>
  <si>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</si>
  <si>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</si>
  <si>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</si>
  <si>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</si>
  <si>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</si>
  <si>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</si>
  <si>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</si>
  <si>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</si>
  <si>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</si>
  <si>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</si>
  <si>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</si>
  <si>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</si>
  <si>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</si>
  <si>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</si>
  <si>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</si>
  <si>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</si>
  <si>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</si>
  <si>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</si>
  <si>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</si>
  <si>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</si>
  <si>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</si>
  <si>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</si>
  <si>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</si>
  <si>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</si>
  <si>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</si>
  <si>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</si>
  <si>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</si>
  <si>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</si>
  <si>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</si>
  <si>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</si>
  <si>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</si>
  <si>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</si>
  <si>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</si>
  <si>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</si>
  <si>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</si>
  <si>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</si>
  <si>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</si>
  <si>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</si>
  <si>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</si>
  <si>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</si>
  <si>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</si>
  <si>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</si>
  <si>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</si>
  <si>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</si>
  <si>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</si>
  <si>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</si>
  <si>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</si>
  <si>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</si>
  <si>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</si>
  <si>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</si>
  <si>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</si>
  <si>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</si>
  <si>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</si>
  <si>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</si>
  <si>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</si>
  <si>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</si>
  <si>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</si>
  <si>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</si>
  <si>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</si>
  <si>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</si>
  <si>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</si>
  <si>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</si>
  <si>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</si>
  <si>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</si>
  <si>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</si>
  <si>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</si>
  <si>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</si>
  <si>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</si>
  <si>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</si>
  <si>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</si>
  <si>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</si>
  <si>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</si>
  <si>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</si>
  <si>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</si>
  <si>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</si>
  <si>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</si>
  <si>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</si>
  <si>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</si>
  <si>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</si>
  <si>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</si>
  <si>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</si>
  <si>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</si>
  <si>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r>
      <t>平成２４年1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月末現在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</si>
</sst>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0" fillId="0" borderId="40" xfId="16" applyBorder="1" applyAlignment="1">
      <alignment vertical="center"/>
    </xf>
    <xf numFmtId="38" fontId="2" fillId="0" borderId="41" xfId="16" applyFont="1" applyBorder="1" applyAlignment="1">
      <alignment horizontal="center" vertical="center"/>
    </xf>
    <xf numFmtId="38" fontId="0" fillId="0" borderId="42" xfId="16" applyBorder="1" applyAlignment="1">
      <alignment vertical="center"/>
    </xf>
    <xf numFmtId="38" fontId="0" fillId="0" borderId="43" xfId="16" applyBorder="1" applyAlignment="1">
      <alignment vertical="center"/>
    </xf>
    <xf numFmtId="38" fontId="0" fillId="0" borderId="44" xfId="16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38" fontId="0" fillId="0" borderId="45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  <xf numFmtId="38" fontId="0" fillId="0" borderId="4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7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4" fillId="0" borderId="0" xfId="16" applyFont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37" xfId="16" applyBorder="1" applyAlignment="1">
      <alignment vertical="center"/>
    </xf>
    <xf numFmtId="38" fontId="0" fillId="0" borderId="20" xfId="16" applyBorder="1" applyAlignment="1">
      <alignment vertical="center"/>
    </xf>
    <xf numFmtId="38" fontId="2" fillId="0" borderId="46" xfId="16" applyFont="1" applyBorder="1" applyAlignment="1">
      <alignment horizontal="center"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tabSelected="1" zoomScale="75" zoomScaleNormal="75" workbookViewId="0" topLeftCell="A1">
      <selection activeCell="I17" sqref="I17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86" t="s">
        <v>6</v>
      </c>
      <c r="C2" s="89" t="s">
        <v>4</v>
      </c>
      <c r="D2" s="90" t="s">
        <v>5</v>
      </c>
      <c r="E2" s="70"/>
      <c r="F2" s="91"/>
      <c r="I2" s="92" t="s">
        <v>21</v>
      </c>
      <c r="J2" s="92"/>
      <c r="K2" s="92"/>
      <c r="L2" s="92"/>
      <c r="M2" s="92"/>
      <c r="N2" s="92"/>
      <c r="O2" s="92"/>
      <c r="P2" s="92"/>
      <c r="Q2" s="92"/>
      <c r="R2" s="92"/>
    </row>
    <row r="3" spans="2:18" ht="14.25" thickBot="1">
      <c r="B3" s="87"/>
      <c r="C3" s="80"/>
      <c r="D3" s="9" t="s">
        <v>2</v>
      </c>
      <c r="E3" s="9" t="s">
        <v>3</v>
      </c>
      <c r="F3" s="10" t="s">
        <v>1</v>
      </c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2:18" ht="14.25" thickBot="1">
      <c r="B4" s="88"/>
      <c r="C4" s="8">
        <f>SUM(I23+O33+U39+U52)</f>
        <v>57123</v>
      </c>
      <c r="D4" s="8">
        <f>+J23+P33+V39+V52</f>
        <v>63736</v>
      </c>
      <c r="E4" s="8">
        <f>+K23+Q33+W39+W52</f>
        <v>68804</v>
      </c>
      <c r="F4" s="11">
        <f>+L23+R33+X39+X52</f>
        <v>132540</v>
      </c>
      <c r="I4" s="92"/>
      <c r="J4" s="92"/>
      <c r="K4" s="92"/>
      <c r="L4" s="92"/>
      <c r="M4" s="92"/>
      <c r="N4" s="92"/>
      <c r="O4" s="92"/>
      <c r="P4" s="92"/>
      <c r="Q4" s="92"/>
      <c r="R4" s="92"/>
    </row>
    <row r="6" spans="22:24" ht="13.5">
      <c r="V6" s="83" t="s">
        <v>174</v>
      </c>
      <c r="W6" s="84"/>
      <c r="X6" s="84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231</v>
      </c>
      <c r="D9" s="1">
        <v>200</v>
      </c>
      <c r="E9" s="1">
        <v>242</v>
      </c>
      <c r="F9" s="18">
        <f aca="true" t="shared" si="0" ref="F9:F18">+D9+E9</f>
        <v>442</v>
      </c>
      <c r="H9" s="16" t="s">
        <v>73</v>
      </c>
      <c r="I9" s="17">
        <v>623</v>
      </c>
      <c r="J9" s="17">
        <v>608</v>
      </c>
      <c r="K9" s="17">
        <v>742</v>
      </c>
      <c r="L9" s="18">
        <f>+J9+K9</f>
        <v>1350</v>
      </c>
      <c r="N9" s="16" t="s">
        <v>85</v>
      </c>
      <c r="O9" s="17">
        <v>677</v>
      </c>
      <c r="P9" s="17">
        <v>768</v>
      </c>
      <c r="Q9" s="17">
        <v>783</v>
      </c>
      <c r="R9" s="18">
        <f>+P9+Q9</f>
        <v>1551</v>
      </c>
      <c r="T9" s="19" t="s">
        <v>95</v>
      </c>
      <c r="U9" s="17">
        <v>731</v>
      </c>
      <c r="V9" s="17">
        <v>881</v>
      </c>
      <c r="W9" s="17">
        <v>1019</v>
      </c>
      <c r="X9" s="18">
        <f aca="true" t="shared" si="1" ref="X9:X14">+V9+W9</f>
        <v>1900</v>
      </c>
    </row>
    <row r="10" spans="2:24" ht="13.5">
      <c r="B10" s="20" t="s">
        <v>32</v>
      </c>
      <c r="C10" s="2">
        <v>394</v>
      </c>
      <c r="D10" s="2">
        <v>392</v>
      </c>
      <c r="E10" s="2">
        <v>457</v>
      </c>
      <c r="F10" s="3">
        <f t="shared" si="0"/>
        <v>849</v>
      </c>
      <c r="H10" s="20" t="s">
        <v>74</v>
      </c>
      <c r="I10" s="2">
        <v>33</v>
      </c>
      <c r="J10" s="2">
        <v>40</v>
      </c>
      <c r="K10" s="2">
        <v>34</v>
      </c>
      <c r="L10" s="3">
        <f aca="true" t="shared" si="2" ref="L10:L15">+J10+K10</f>
        <v>74</v>
      </c>
      <c r="N10" s="20" t="s">
        <v>86</v>
      </c>
      <c r="O10" s="2">
        <v>209</v>
      </c>
      <c r="P10" s="2">
        <v>271</v>
      </c>
      <c r="Q10" s="2">
        <v>254</v>
      </c>
      <c r="R10" s="3">
        <f>+P10+Q10</f>
        <v>525</v>
      </c>
      <c r="T10" s="26" t="s">
        <v>96</v>
      </c>
      <c r="U10" s="2">
        <v>324</v>
      </c>
      <c r="V10" s="2">
        <v>382</v>
      </c>
      <c r="W10" s="2">
        <v>367</v>
      </c>
      <c r="X10" s="3">
        <f t="shared" si="1"/>
        <v>749</v>
      </c>
    </row>
    <row r="11" spans="2:24" ht="13.5">
      <c r="B11" s="20" t="s">
        <v>33</v>
      </c>
      <c r="C11" s="2">
        <v>565</v>
      </c>
      <c r="D11" s="2">
        <v>611</v>
      </c>
      <c r="E11" s="2">
        <v>721</v>
      </c>
      <c r="F11" s="3">
        <f t="shared" si="0"/>
        <v>1332</v>
      </c>
      <c r="H11" s="20" t="s">
        <v>75</v>
      </c>
      <c r="I11" s="2">
        <v>295</v>
      </c>
      <c r="J11" s="2">
        <v>335</v>
      </c>
      <c r="K11" s="2">
        <v>407</v>
      </c>
      <c r="L11" s="3">
        <f t="shared" si="2"/>
        <v>742</v>
      </c>
      <c r="N11" s="20" t="s">
        <v>87</v>
      </c>
      <c r="O11" s="2">
        <v>241</v>
      </c>
      <c r="P11" s="2">
        <v>263</v>
      </c>
      <c r="Q11" s="2">
        <v>309</v>
      </c>
      <c r="R11" s="3">
        <f>+P11+Q11</f>
        <v>572</v>
      </c>
      <c r="T11" s="26" t="s">
        <v>97</v>
      </c>
      <c r="U11" s="2">
        <v>405</v>
      </c>
      <c r="V11" s="2">
        <v>495</v>
      </c>
      <c r="W11" s="2">
        <v>575</v>
      </c>
      <c r="X11" s="3">
        <f t="shared" si="1"/>
        <v>1070</v>
      </c>
    </row>
    <row r="12" spans="2:24" ht="13.5">
      <c r="B12" s="20" t="s">
        <v>34</v>
      </c>
      <c r="C12" s="2">
        <v>1463</v>
      </c>
      <c r="D12" s="2">
        <v>1411</v>
      </c>
      <c r="E12" s="2">
        <v>1622</v>
      </c>
      <c r="F12" s="3">
        <f t="shared" si="0"/>
        <v>3033</v>
      </c>
      <c r="H12" s="20" t="s">
        <v>76</v>
      </c>
      <c r="I12" s="2">
        <v>275</v>
      </c>
      <c r="J12" s="2">
        <v>334</v>
      </c>
      <c r="K12" s="2">
        <v>398</v>
      </c>
      <c r="L12" s="3">
        <f t="shared" si="2"/>
        <v>732</v>
      </c>
      <c r="N12" s="20" t="s">
        <v>88</v>
      </c>
      <c r="O12" s="2">
        <v>417</v>
      </c>
      <c r="P12" s="2">
        <v>447</v>
      </c>
      <c r="Q12" s="2">
        <v>466</v>
      </c>
      <c r="R12" s="3">
        <f>+P12+Q12</f>
        <v>913</v>
      </c>
      <c r="T12" s="26" t="s">
        <v>98</v>
      </c>
      <c r="U12" s="2">
        <v>395</v>
      </c>
      <c r="V12" s="2">
        <v>425</v>
      </c>
      <c r="W12" s="2">
        <v>528</v>
      </c>
      <c r="X12" s="3">
        <f t="shared" si="1"/>
        <v>953</v>
      </c>
    </row>
    <row r="13" spans="2:24" ht="14.25" thickBot="1">
      <c r="B13" s="20" t="s">
        <v>35</v>
      </c>
      <c r="C13" s="2">
        <v>749</v>
      </c>
      <c r="D13" s="2">
        <v>677</v>
      </c>
      <c r="E13" s="2">
        <v>848</v>
      </c>
      <c r="F13" s="45">
        <f t="shared" si="0"/>
        <v>1525</v>
      </c>
      <c r="H13" s="20" t="s">
        <v>77</v>
      </c>
      <c r="I13" s="2">
        <v>560</v>
      </c>
      <c r="J13" s="2">
        <v>723</v>
      </c>
      <c r="K13" s="2">
        <v>799</v>
      </c>
      <c r="L13" s="3">
        <f t="shared" si="2"/>
        <v>1522</v>
      </c>
      <c r="N13" s="25" t="s">
        <v>89</v>
      </c>
      <c r="O13" s="22">
        <v>297</v>
      </c>
      <c r="P13" s="22">
        <v>359</v>
      </c>
      <c r="Q13" s="22">
        <v>394</v>
      </c>
      <c r="R13" s="23">
        <f>+P13+Q13</f>
        <v>753</v>
      </c>
      <c r="T13" s="26" t="s">
        <v>99</v>
      </c>
      <c r="U13" s="2">
        <v>125</v>
      </c>
      <c r="V13" s="2">
        <v>205</v>
      </c>
      <c r="W13" s="2">
        <v>205</v>
      </c>
      <c r="X13" s="3">
        <f t="shared" si="1"/>
        <v>410</v>
      </c>
    </row>
    <row r="14" spans="2:24" ht="15" thickBot="1" thickTop="1">
      <c r="B14" s="20" t="s">
        <v>36</v>
      </c>
      <c r="C14" s="2">
        <v>906</v>
      </c>
      <c r="D14" s="2">
        <v>865</v>
      </c>
      <c r="E14" s="2">
        <v>993</v>
      </c>
      <c r="F14" s="3">
        <f t="shared" si="0"/>
        <v>1858</v>
      </c>
      <c r="H14" s="20" t="s">
        <v>78</v>
      </c>
      <c r="I14" s="2">
        <v>361</v>
      </c>
      <c r="J14" s="2">
        <v>460</v>
      </c>
      <c r="K14" s="2">
        <v>469</v>
      </c>
      <c r="L14" s="3">
        <f t="shared" si="2"/>
        <v>929</v>
      </c>
      <c r="N14" s="24" t="s">
        <v>8</v>
      </c>
      <c r="O14" s="8">
        <f>SUM(O9:O13)</f>
        <v>1841</v>
      </c>
      <c r="P14" s="8">
        <f>SUM(P9:P13)</f>
        <v>2108</v>
      </c>
      <c r="Q14" s="8">
        <f>SUM(Q9:Q13)</f>
        <v>2206</v>
      </c>
      <c r="R14" s="11">
        <f>SUM(R9:R13)</f>
        <v>4314</v>
      </c>
      <c r="T14" s="21" t="s">
        <v>100</v>
      </c>
      <c r="U14" s="22">
        <v>66</v>
      </c>
      <c r="V14" s="22">
        <v>67</v>
      </c>
      <c r="W14" s="22">
        <v>57</v>
      </c>
      <c r="X14" s="23">
        <f t="shared" si="1"/>
        <v>124</v>
      </c>
    </row>
    <row r="15" spans="2:24" ht="14.25" thickBot="1">
      <c r="B15" s="20" t="s">
        <v>37</v>
      </c>
      <c r="C15" s="2">
        <v>311</v>
      </c>
      <c r="D15" s="2">
        <v>324</v>
      </c>
      <c r="E15" s="2">
        <v>383</v>
      </c>
      <c r="F15" s="3">
        <f t="shared" si="0"/>
        <v>707</v>
      </c>
      <c r="H15" s="25" t="s">
        <v>79</v>
      </c>
      <c r="I15" s="22">
        <v>422</v>
      </c>
      <c r="J15" s="22">
        <v>477</v>
      </c>
      <c r="K15" s="22">
        <v>581</v>
      </c>
      <c r="L15" s="23">
        <f t="shared" si="2"/>
        <v>1058</v>
      </c>
      <c r="N15" s="16" t="s">
        <v>90</v>
      </c>
      <c r="O15" s="17">
        <v>364</v>
      </c>
      <c r="P15" s="17">
        <v>392</v>
      </c>
      <c r="Q15" s="17">
        <v>375</v>
      </c>
      <c r="R15" s="18">
        <f>+P15+Q15</f>
        <v>767</v>
      </c>
      <c r="T15" s="24" t="s">
        <v>8</v>
      </c>
      <c r="U15" s="8">
        <f>SUM(U9:U14)</f>
        <v>2046</v>
      </c>
      <c r="V15" s="8">
        <f>SUM(V9:V14)</f>
        <v>2455</v>
      </c>
      <c r="W15" s="8">
        <f>SUM(W9:W14)</f>
        <v>2751</v>
      </c>
      <c r="X15" s="11">
        <f>SUM(X9:X14)</f>
        <v>5206</v>
      </c>
    </row>
    <row r="16" spans="2:24" ht="15" thickBot="1" thickTop="1">
      <c r="B16" s="20" t="s">
        <v>38</v>
      </c>
      <c r="C16" s="2">
        <v>838</v>
      </c>
      <c r="D16" s="2">
        <v>871</v>
      </c>
      <c r="E16" s="2">
        <v>1022</v>
      </c>
      <c r="F16" s="3">
        <f t="shared" si="0"/>
        <v>1893</v>
      </c>
      <c r="H16" s="24" t="s">
        <v>8</v>
      </c>
      <c r="I16" s="8">
        <f>SUM(I9:I15)</f>
        <v>2569</v>
      </c>
      <c r="J16" s="8">
        <f>SUM(J9:J15)</f>
        <v>2977</v>
      </c>
      <c r="K16" s="8">
        <f>SUM(K9:K15)</f>
        <v>3430</v>
      </c>
      <c r="L16" s="11">
        <f>SUM(L9:L15)</f>
        <v>6407</v>
      </c>
      <c r="N16" s="20" t="s">
        <v>91</v>
      </c>
      <c r="O16" s="2">
        <v>373</v>
      </c>
      <c r="P16" s="2">
        <v>383</v>
      </c>
      <c r="Q16" s="2">
        <v>428</v>
      </c>
      <c r="R16" s="3">
        <f>+P16+Q16</f>
        <v>811</v>
      </c>
      <c r="T16" s="27" t="s">
        <v>101</v>
      </c>
      <c r="U16" s="17">
        <v>267</v>
      </c>
      <c r="V16" s="17">
        <v>335</v>
      </c>
      <c r="W16" s="17">
        <v>306</v>
      </c>
      <c r="X16" s="18">
        <f>+V16+W16</f>
        <v>641</v>
      </c>
    </row>
    <row r="17" spans="2:24" ht="13.5">
      <c r="B17" s="20" t="s">
        <v>39</v>
      </c>
      <c r="C17" s="61">
        <v>100</v>
      </c>
      <c r="D17" s="2">
        <v>125</v>
      </c>
      <c r="E17" s="2">
        <v>130</v>
      </c>
      <c r="F17" s="3">
        <f t="shared" si="0"/>
        <v>255</v>
      </c>
      <c r="H17" s="16" t="s">
        <v>80</v>
      </c>
      <c r="I17" s="17">
        <v>544</v>
      </c>
      <c r="J17" s="17">
        <v>665</v>
      </c>
      <c r="K17" s="17">
        <v>721</v>
      </c>
      <c r="L17" s="18">
        <f>+J17+K17</f>
        <v>1386</v>
      </c>
      <c r="N17" s="20" t="s">
        <v>92</v>
      </c>
      <c r="O17" s="2">
        <v>1013</v>
      </c>
      <c r="P17" s="2">
        <v>1003</v>
      </c>
      <c r="Q17" s="2">
        <v>1175</v>
      </c>
      <c r="R17" s="3">
        <f>+P17+Q17</f>
        <v>2178</v>
      </c>
      <c r="T17" s="28" t="s">
        <v>102</v>
      </c>
      <c r="U17" s="2">
        <v>259</v>
      </c>
      <c r="V17" s="2">
        <v>328</v>
      </c>
      <c r="W17" s="2">
        <v>337</v>
      </c>
      <c r="X17" s="3">
        <f>+V17+W17</f>
        <v>665</v>
      </c>
    </row>
    <row r="18" spans="2:24" ht="14.25" thickBot="1">
      <c r="B18" s="25" t="s">
        <v>40</v>
      </c>
      <c r="C18" s="22">
        <v>14</v>
      </c>
      <c r="D18" s="22">
        <v>15</v>
      </c>
      <c r="E18" s="22">
        <v>13</v>
      </c>
      <c r="F18" s="23">
        <f t="shared" si="0"/>
        <v>28</v>
      </c>
      <c r="H18" s="20" t="s">
        <v>81</v>
      </c>
      <c r="I18" s="2">
        <v>419</v>
      </c>
      <c r="J18" s="2">
        <v>469</v>
      </c>
      <c r="K18" s="2">
        <v>565</v>
      </c>
      <c r="L18" s="3">
        <f>+J18+K18</f>
        <v>1034</v>
      </c>
      <c r="N18" s="20" t="s">
        <v>93</v>
      </c>
      <c r="O18" s="2">
        <v>644</v>
      </c>
      <c r="P18" s="2">
        <v>771</v>
      </c>
      <c r="Q18" s="2">
        <v>796</v>
      </c>
      <c r="R18" s="45">
        <f>+P18+Q18</f>
        <v>1567</v>
      </c>
      <c r="T18" s="28" t="s">
        <v>103</v>
      </c>
      <c r="U18" s="2">
        <v>374</v>
      </c>
      <c r="V18" s="2">
        <v>408</v>
      </c>
      <c r="W18" s="2">
        <v>414</v>
      </c>
      <c r="X18" s="3">
        <f>+V18+W18</f>
        <v>822</v>
      </c>
    </row>
    <row r="19" spans="2:24" ht="15" thickBot="1" thickTop="1">
      <c r="B19" s="24" t="s">
        <v>8</v>
      </c>
      <c r="C19" s="8">
        <f>SUM(C9:C18)</f>
        <v>5571</v>
      </c>
      <c r="D19" s="8">
        <f>SUM(D9:D18)</f>
        <v>5491</v>
      </c>
      <c r="E19" s="8">
        <f>SUM(E9:E18)</f>
        <v>6431</v>
      </c>
      <c r="F19" s="11">
        <f>SUM(F9:F18)</f>
        <v>11922</v>
      </c>
      <c r="H19" s="20" t="s">
        <v>82</v>
      </c>
      <c r="I19" s="2">
        <v>440</v>
      </c>
      <c r="J19" s="2">
        <v>515</v>
      </c>
      <c r="K19" s="2">
        <v>591</v>
      </c>
      <c r="L19" s="3">
        <f>+J19+K19</f>
        <v>1106</v>
      </c>
      <c r="N19" s="25" t="s">
        <v>94</v>
      </c>
      <c r="O19" s="22">
        <v>208</v>
      </c>
      <c r="P19" s="22">
        <v>290</v>
      </c>
      <c r="Q19" s="22">
        <v>296</v>
      </c>
      <c r="R19" s="23">
        <f>+P19+Q19</f>
        <v>586</v>
      </c>
      <c r="T19" s="28" t="s">
        <v>104</v>
      </c>
      <c r="U19" s="2">
        <v>181</v>
      </c>
      <c r="V19" s="2">
        <v>237</v>
      </c>
      <c r="W19" s="2">
        <v>259</v>
      </c>
      <c r="X19" s="3">
        <f>+V19+W19</f>
        <v>496</v>
      </c>
    </row>
    <row r="20" spans="2:24" ht="14.25" thickBot="1">
      <c r="B20" s="16" t="s">
        <v>41</v>
      </c>
      <c r="C20" s="2">
        <v>345</v>
      </c>
      <c r="D20" s="17">
        <v>394</v>
      </c>
      <c r="E20" s="17">
        <v>395</v>
      </c>
      <c r="F20" s="18">
        <f>+D20+E20</f>
        <v>789</v>
      </c>
      <c r="H20" s="20" t="s">
        <v>83</v>
      </c>
      <c r="I20" s="2">
        <v>617</v>
      </c>
      <c r="J20" s="2">
        <v>704</v>
      </c>
      <c r="K20" s="2">
        <v>835</v>
      </c>
      <c r="L20" s="3">
        <f>+J20+K20</f>
        <v>1539</v>
      </c>
      <c r="N20" s="24" t="s">
        <v>8</v>
      </c>
      <c r="O20" s="8">
        <f>SUM(O15:O19)</f>
        <v>2602</v>
      </c>
      <c r="P20" s="8">
        <f>SUM(P15:P19)</f>
        <v>2839</v>
      </c>
      <c r="Q20" s="8">
        <f>SUM(Q15:Q19)</f>
        <v>3070</v>
      </c>
      <c r="R20" s="11">
        <f>SUM(R15:R19)</f>
        <v>5909</v>
      </c>
      <c r="T20" s="29" t="s">
        <v>105</v>
      </c>
      <c r="U20" s="22">
        <v>302</v>
      </c>
      <c r="V20" s="22">
        <v>322</v>
      </c>
      <c r="W20" s="22">
        <v>389</v>
      </c>
      <c r="X20" s="23">
        <f>+V20+W20</f>
        <v>711</v>
      </c>
    </row>
    <row r="21" spans="2:24" ht="14.25" thickBot="1">
      <c r="B21" s="20" t="s">
        <v>42</v>
      </c>
      <c r="C21" s="2">
        <v>452</v>
      </c>
      <c r="D21" s="2">
        <v>449</v>
      </c>
      <c r="E21" s="2">
        <v>453</v>
      </c>
      <c r="F21" s="3">
        <f>+D21+E21</f>
        <v>902</v>
      </c>
      <c r="H21" s="25" t="s">
        <v>84</v>
      </c>
      <c r="I21" s="22">
        <v>159</v>
      </c>
      <c r="J21" s="22">
        <v>175</v>
      </c>
      <c r="K21" s="22">
        <v>205</v>
      </c>
      <c r="L21" s="23">
        <f>+J21+K21</f>
        <v>380</v>
      </c>
      <c r="N21" s="32" t="s">
        <v>9</v>
      </c>
      <c r="O21" s="78">
        <f>+I31+I37+I41+I46+I51+I55+I60+O14+O20</f>
        <v>12754</v>
      </c>
      <c r="P21" s="78">
        <f>+J31+J37+J41+J46+J51+J55+J60+P14+P20</f>
        <v>14370</v>
      </c>
      <c r="Q21" s="78">
        <f>+K31+K37+K41+K46+K51+K55+K60+Q14+Q20</f>
        <v>15359</v>
      </c>
      <c r="R21" s="81">
        <f>+L31+L37+L41+L46+L51+L55+L60+R14+R20</f>
        <v>29729</v>
      </c>
      <c r="T21" s="24" t="s">
        <v>8</v>
      </c>
      <c r="U21" s="8">
        <f>SUM(U16:U20)</f>
        <v>1383</v>
      </c>
      <c r="V21" s="8">
        <f>SUM(V16:V20)</f>
        <v>1630</v>
      </c>
      <c r="W21" s="8">
        <f>SUM(W16:W20)</f>
        <v>1705</v>
      </c>
      <c r="X21" s="11">
        <f>SUM(X16:X20)</f>
        <v>3335</v>
      </c>
    </row>
    <row r="22" spans="2:24" ht="15" thickBot="1" thickTop="1">
      <c r="B22" s="20" t="s">
        <v>43</v>
      </c>
      <c r="C22" s="2">
        <v>479</v>
      </c>
      <c r="D22" s="2">
        <v>532</v>
      </c>
      <c r="E22" s="2">
        <v>552</v>
      </c>
      <c r="F22" s="3">
        <f>+D22+E22</f>
        <v>1084</v>
      </c>
      <c r="H22" s="24" t="s">
        <v>8</v>
      </c>
      <c r="I22" s="8">
        <f>SUM(I17:I21)</f>
        <v>2179</v>
      </c>
      <c r="J22" s="8">
        <f>SUM(J17:J21)</f>
        <v>2528</v>
      </c>
      <c r="K22" s="8">
        <f>SUM(K17:K21)</f>
        <v>2917</v>
      </c>
      <c r="L22" s="11">
        <f>SUM(L17:L21)</f>
        <v>5445</v>
      </c>
      <c r="N22" s="33" t="s">
        <v>10</v>
      </c>
      <c r="O22" s="80"/>
      <c r="P22" s="80"/>
      <c r="Q22" s="80"/>
      <c r="R22" s="82"/>
      <c r="T22" s="27" t="s">
        <v>106</v>
      </c>
      <c r="U22" s="17">
        <v>356</v>
      </c>
      <c r="V22" s="17">
        <v>347</v>
      </c>
      <c r="W22" s="17">
        <v>276</v>
      </c>
      <c r="X22" s="18">
        <f aca="true" t="shared" si="3" ref="X22:X27">+V22+W22</f>
        <v>623</v>
      </c>
    </row>
    <row r="23" spans="2:24" ht="13.5">
      <c r="B23" s="20" t="s">
        <v>44</v>
      </c>
      <c r="C23" s="2">
        <v>427</v>
      </c>
      <c r="D23" s="2">
        <v>472</v>
      </c>
      <c r="E23" s="2">
        <v>510</v>
      </c>
      <c r="F23" s="3">
        <f>+D23+E23</f>
        <v>982</v>
      </c>
      <c r="H23" s="7" t="s">
        <v>9</v>
      </c>
      <c r="I23" s="78">
        <f>+C19+C25+C31+C36+C40+C47+C52+C58+I16+I22</f>
        <v>25199</v>
      </c>
      <c r="J23" s="78">
        <f>+D19+D25+D31+D36+D40+D47+D52+D58+J16+J22</f>
        <v>27417</v>
      </c>
      <c r="K23" s="78">
        <f>+E19+E25+E31+E36+E40+E47+E52+E58+K16+K22</f>
        <v>30460</v>
      </c>
      <c r="L23" s="81">
        <f>+F19+F25+F31+F36+F40+F47+F52+F58+L16+L22</f>
        <v>57877</v>
      </c>
      <c r="N23" s="16" t="s">
        <v>119</v>
      </c>
      <c r="O23" s="17">
        <v>520</v>
      </c>
      <c r="P23" s="17">
        <v>629</v>
      </c>
      <c r="Q23" s="17">
        <v>676</v>
      </c>
      <c r="R23" s="18">
        <f>+P23+Q23</f>
        <v>1305</v>
      </c>
      <c r="T23" s="28" t="s">
        <v>107</v>
      </c>
      <c r="U23" s="2">
        <v>393</v>
      </c>
      <c r="V23" s="2">
        <v>426</v>
      </c>
      <c r="W23" s="2">
        <v>373</v>
      </c>
      <c r="X23" s="3">
        <f t="shared" si="3"/>
        <v>799</v>
      </c>
    </row>
    <row r="24" spans="2:24" ht="14.25" thickBot="1">
      <c r="B24" s="25" t="s">
        <v>45</v>
      </c>
      <c r="C24" s="22">
        <v>219</v>
      </c>
      <c r="D24" s="22">
        <v>215</v>
      </c>
      <c r="E24" s="22">
        <v>217</v>
      </c>
      <c r="F24" s="23">
        <f>+D24+E24</f>
        <v>432</v>
      </c>
      <c r="H24" s="41" t="s">
        <v>22</v>
      </c>
      <c r="I24" s="80"/>
      <c r="J24" s="80"/>
      <c r="K24" s="80"/>
      <c r="L24" s="82"/>
      <c r="N24" s="20" t="s">
        <v>120</v>
      </c>
      <c r="O24" s="2">
        <v>1239</v>
      </c>
      <c r="P24" s="2">
        <v>1404</v>
      </c>
      <c r="Q24" s="2">
        <v>1499</v>
      </c>
      <c r="R24" s="3">
        <f>+P24+Q24</f>
        <v>2903</v>
      </c>
      <c r="T24" s="28" t="s">
        <v>108</v>
      </c>
      <c r="U24" s="2">
        <v>577</v>
      </c>
      <c r="V24" s="2">
        <v>642</v>
      </c>
      <c r="W24" s="2">
        <v>598</v>
      </c>
      <c r="X24" s="3">
        <f t="shared" si="3"/>
        <v>1240</v>
      </c>
    </row>
    <row r="25" spans="2:24" ht="15" thickBot="1" thickTop="1">
      <c r="B25" s="24" t="s">
        <v>8</v>
      </c>
      <c r="C25" s="8">
        <f>SUM(C20:C24)</f>
        <v>1922</v>
      </c>
      <c r="D25" s="8">
        <f>SUM(D20:D24)</f>
        <v>2062</v>
      </c>
      <c r="E25" s="8">
        <f>SUM(E20:E24)</f>
        <v>2127</v>
      </c>
      <c r="F25" s="11">
        <f>SUM(F20:F24)</f>
        <v>4189</v>
      </c>
      <c r="H25" s="30" t="s">
        <v>125</v>
      </c>
      <c r="I25" s="17">
        <v>568</v>
      </c>
      <c r="J25" s="17">
        <v>695</v>
      </c>
      <c r="K25" s="17">
        <v>740</v>
      </c>
      <c r="L25" s="18">
        <f aca="true" t="shared" si="4" ref="L25:L30">+J25+K25</f>
        <v>1435</v>
      </c>
      <c r="N25" s="25" t="s">
        <v>121</v>
      </c>
      <c r="O25" s="22">
        <v>678</v>
      </c>
      <c r="P25" s="22">
        <v>698</v>
      </c>
      <c r="Q25" s="22">
        <v>738</v>
      </c>
      <c r="R25" s="23">
        <f>+P25+Q25</f>
        <v>1436</v>
      </c>
      <c r="T25" s="28" t="s">
        <v>109</v>
      </c>
      <c r="U25" s="2">
        <v>575</v>
      </c>
      <c r="V25" s="2">
        <v>708</v>
      </c>
      <c r="W25" s="2">
        <v>678</v>
      </c>
      <c r="X25" s="3">
        <f t="shared" si="3"/>
        <v>1386</v>
      </c>
    </row>
    <row r="26" spans="2:24" ht="15" thickBot="1" thickTop="1">
      <c r="B26" s="49" t="s">
        <v>46</v>
      </c>
      <c r="C26" s="17">
        <v>538</v>
      </c>
      <c r="D26" s="56">
        <v>600</v>
      </c>
      <c r="E26" s="17">
        <v>627</v>
      </c>
      <c r="F26" s="53">
        <f>+D26+E26</f>
        <v>1227</v>
      </c>
      <c r="H26" s="31" t="s">
        <v>126</v>
      </c>
      <c r="I26" s="2">
        <v>283</v>
      </c>
      <c r="J26" s="2">
        <v>339</v>
      </c>
      <c r="K26" s="2">
        <v>360</v>
      </c>
      <c r="L26" s="3">
        <f t="shared" si="4"/>
        <v>699</v>
      </c>
      <c r="N26" s="71" t="s">
        <v>8</v>
      </c>
      <c r="O26" s="72">
        <f>SUM(O23:O25)</f>
        <v>2437</v>
      </c>
      <c r="P26" s="72">
        <f>SUM(P23:P25)</f>
        <v>2731</v>
      </c>
      <c r="Q26" s="72">
        <f>SUM(Q23:Q25)</f>
        <v>2913</v>
      </c>
      <c r="R26" s="73">
        <f>SUM(R23:R25)</f>
        <v>5644</v>
      </c>
      <c r="T26" s="28" t="s">
        <v>110</v>
      </c>
      <c r="U26" s="2">
        <v>1147</v>
      </c>
      <c r="V26" s="2">
        <v>1424</v>
      </c>
      <c r="W26" s="2">
        <v>1438</v>
      </c>
      <c r="X26" s="3">
        <f t="shared" si="3"/>
        <v>2862</v>
      </c>
    </row>
    <row r="27" spans="2:24" ht="14.25" thickBot="1">
      <c r="B27" s="50" t="s">
        <v>47</v>
      </c>
      <c r="C27" s="2">
        <v>426</v>
      </c>
      <c r="D27" s="57">
        <v>497</v>
      </c>
      <c r="E27" s="2">
        <v>503</v>
      </c>
      <c r="F27" s="54">
        <f>+D27+E27</f>
        <v>1000</v>
      </c>
      <c r="H27" s="31" t="s">
        <v>127</v>
      </c>
      <c r="I27" s="2">
        <v>162</v>
      </c>
      <c r="J27" s="2">
        <v>184</v>
      </c>
      <c r="K27" s="2">
        <v>203</v>
      </c>
      <c r="L27" s="3">
        <f t="shared" si="4"/>
        <v>387</v>
      </c>
      <c r="N27" s="16" t="s">
        <v>122</v>
      </c>
      <c r="O27" s="17">
        <v>105</v>
      </c>
      <c r="P27" s="17">
        <v>69</v>
      </c>
      <c r="Q27" s="17">
        <v>59</v>
      </c>
      <c r="R27" s="18">
        <f>+P27+Q27</f>
        <v>128</v>
      </c>
      <c r="T27" s="29" t="s">
        <v>111</v>
      </c>
      <c r="U27" s="22">
        <v>908</v>
      </c>
      <c r="V27" s="22">
        <v>993</v>
      </c>
      <c r="W27" s="22">
        <v>1143</v>
      </c>
      <c r="X27" s="23">
        <f t="shared" si="3"/>
        <v>2136</v>
      </c>
    </row>
    <row r="28" spans="2:24" ht="15" thickBot="1" thickTop="1">
      <c r="B28" s="50" t="s">
        <v>48</v>
      </c>
      <c r="C28" s="2">
        <v>575</v>
      </c>
      <c r="D28" s="57">
        <v>704</v>
      </c>
      <c r="E28" s="2">
        <v>781</v>
      </c>
      <c r="F28" s="54">
        <f>+D28+E28</f>
        <v>1485</v>
      </c>
      <c r="H28" s="31" t="s">
        <v>128</v>
      </c>
      <c r="I28" s="2">
        <v>56</v>
      </c>
      <c r="J28" s="2">
        <v>69</v>
      </c>
      <c r="K28" s="2">
        <v>92</v>
      </c>
      <c r="L28" s="3">
        <f t="shared" si="4"/>
        <v>161</v>
      </c>
      <c r="N28" s="20" t="s">
        <v>123</v>
      </c>
      <c r="O28" s="2">
        <v>5</v>
      </c>
      <c r="P28" s="2">
        <v>8</v>
      </c>
      <c r="Q28" s="2">
        <v>7</v>
      </c>
      <c r="R28" s="3">
        <f>+P28+Q28</f>
        <v>15</v>
      </c>
      <c r="T28" s="24" t="s">
        <v>8</v>
      </c>
      <c r="U28" s="8">
        <f>SUM(U22:U27)</f>
        <v>3956</v>
      </c>
      <c r="V28" s="8">
        <f>SUM(V22:V27)</f>
        <v>4540</v>
      </c>
      <c r="W28" s="8">
        <f>SUM(W22:W27)</f>
        <v>4506</v>
      </c>
      <c r="X28" s="11">
        <f>SUM(X22:X27)</f>
        <v>9046</v>
      </c>
    </row>
    <row r="29" spans="2:24" ht="14.25" thickBot="1">
      <c r="B29" s="50" t="s">
        <v>49</v>
      </c>
      <c r="C29" s="2">
        <v>88</v>
      </c>
      <c r="D29" s="57">
        <v>127</v>
      </c>
      <c r="E29" s="2">
        <v>135</v>
      </c>
      <c r="F29" s="54">
        <f>+D29+E29</f>
        <v>262</v>
      </c>
      <c r="H29" s="31" t="s">
        <v>129</v>
      </c>
      <c r="I29" s="2">
        <v>546</v>
      </c>
      <c r="J29" s="2">
        <v>744</v>
      </c>
      <c r="K29" s="2">
        <v>763</v>
      </c>
      <c r="L29" s="3">
        <f t="shared" si="4"/>
        <v>1507</v>
      </c>
      <c r="N29" s="25" t="s">
        <v>124</v>
      </c>
      <c r="O29" s="22">
        <v>465</v>
      </c>
      <c r="P29" s="22">
        <v>502</v>
      </c>
      <c r="Q29" s="22">
        <v>586</v>
      </c>
      <c r="R29" s="23">
        <f>+P29+Q29</f>
        <v>1088</v>
      </c>
      <c r="T29" s="19" t="s">
        <v>112</v>
      </c>
      <c r="U29" s="17">
        <v>212</v>
      </c>
      <c r="V29" s="17">
        <v>220</v>
      </c>
      <c r="W29" s="17">
        <v>185</v>
      </c>
      <c r="X29" s="18">
        <f aca="true" t="shared" si="5" ref="X29:X34">+V29+W29</f>
        <v>405</v>
      </c>
    </row>
    <row r="30" spans="2:24" ht="15" thickBot="1" thickTop="1">
      <c r="B30" s="51" t="s">
        <v>50</v>
      </c>
      <c r="C30" s="22">
        <v>861</v>
      </c>
      <c r="D30" s="58">
        <v>960</v>
      </c>
      <c r="E30" s="22">
        <v>1050</v>
      </c>
      <c r="F30" s="55">
        <f>+D30+E30</f>
        <v>2010</v>
      </c>
      <c r="H30" s="34" t="s">
        <v>130</v>
      </c>
      <c r="I30" s="22">
        <v>577</v>
      </c>
      <c r="J30" s="22">
        <v>600</v>
      </c>
      <c r="K30" s="22">
        <v>679</v>
      </c>
      <c r="L30" s="23">
        <f t="shared" si="4"/>
        <v>1279</v>
      </c>
      <c r="N30" s="24" t="s">
        <v>8</v>
      </c>
      <c r="O30" s="8">
        <f>SUM(O27:O29)</f>
        <v>575</v>
      </c>
      <c r="P30" s="8">
        <f>SUM(P27:P29)</f>
        <v>579</v>
      </c>
      <c r="Q30" s="8">
        <f>SUM(Q27:Q29)</f>
        <v>652</v>
      </c>
      <c r="R30" s="11">
        <f>SUM(R27:R29)</f>
        <v>1231</v>
      </c>
      <c r="T30" s="26" t="s">
        <v>113</v>
      </c>
      <c r="U30" s="2">
        <v>232</v>
      </c>
      <c r="V30" s="2">
        <v>277</v>
      </c>
      <c r="W30" s="2">
        <v>268</v>
      </c>
      <c r="X30" s="3">
        <f t="shared" si="5"/>
        <v>545</v>
      </c>
    </row>
    <row r="31" spans="2:24" ht="15" thickBot="1" thickTop="1">
      <c r="B31" s="52" t="s">
        <v>8</v>
      </c>
      <c r="C31" s="8">
        <f>SUM(C26:C30)</f>
        <v>2488</v>
      </c>
      <c r="D31" s="59">
        <f>SUM(D26:D30)</f>
        <v>2888</v>
      </c>
      <c r="E31" s="8">
        <f>SUM(E26:E30)</f>
        <v>3096</v>
      </c>
      <c r="F31" s="48">
        <f>SUM(F26:F30)</f>
        <v>5984</v>
      </c>
      <c r="H31" s="24" t="s">
        <v>8</v>
      </c>
      <c r="I31" s="8">
        <f>SUM(I25:I30)</f>
        <v>2192</v>
      </c>
      <c r="J31" s="8">
        <f>SUM(J25:J30)</f>
        <v>2631</v>
      </c>
      <c r="K31" s="8">
        <f>SUM(K25:K30)</f>
        <v>2837</v>
      </c>
      <c r="L31" s="11">
        <f>SUM(L25:L30)</f>
        <v>5468</v>
      </c>
      <c r="N31" s="7" t="s">
        <v>9</v>
      </c>
      <c r="O31" s="78">
        <f>+O26+O30</f>
        <v>3012</v>
      </c>
      <c r="P31" s="78">
        <f>+P26+P30</f>
        <v>3310</v>
      </c>
      <c r="Q31" s="78">
        <f>+Q26+Q30</f>
        <v>3565</v>
      </c>
      <c r="R31" s="81">
        <f>+R26+R30</f>
        <v>6875</v>
      </c>
      <c r="T31" s="26" t="s">
        <v>114</v>
      </c>
      <c r="U31" s="2">
        <v>515</v>
      </c>
      <c r="V31" s="2">
        <v>739</v>
      </c>
      <c r="W31" s="2">
        <v>804</v>
      </c>
      <c r="X31" s="3">
        <f t="shared" si="5"/>
        <v>1543</v>
      </c>
    </row>
    <row r="32" spans="2:24" ht="14.25" thickBot="1">
      <c r="B32" s="16" t="s">
        <v>51</v>
      </c>
      <c r="C32" s="17">
        <v>176</v>
      </c>
      <c r="D32" s="17">
        <v>167</v>
      </c>
      <c r="E32" s="17">
        <v>204</v>
      </c>
      <c r="F32" s="18">
        <f>+D32+E32</f>
        <v>371</v>
      </c>
      <c r="H32" s="16" t="s">
        <v>131</v>
      </c>
      <c r="I32" s="17">
        <v>503</v>
      </c>
      <c r="J32" s="17">
        <v>515</v>
      </c>
      <c r="K32" s="17">
        <v>538</v>
      </c>
      <c r="L32" s="18">
        <f>+J32+K32</f>
        <v>1053</v>
      </c>
      <c r="N32" s="24" t="s">
        <v>11</v>
      </c>
      <c r="O32" s="80"/>
      <c r="P32" s="80"/>
      <c r="Q32" s="80"/>
      <c r="R32" s="82"/>
      <c r="T32" s="26" t="s">
        <v>115</v>
      </c>
      <c r="U32" s="2">
        <v>102</v>
      </c>
      <c r="V32" s="2">
        <v>152</v>
      </c>
      <c r="W32" s="2">
        <v>163</v>
      </c>
      <c r="X32" s="3">
        <f t="shared" si="5"/>
        <v>315</v>
      </c>
    </row>
    <row r="33" spans="2:24" ht="13.5">
      <c r="B33" s="20" t="s">
        <v>52</v>
      </c>
      <c r="C33" s="2">
        <v>111</v>
      </c>
      <c r="D33" s="2">
        <v>115</v>
      </c>
      <c r="E33" s="2">
        <v>163</v>
      </c>
      <c r="F33" s="3">
        <f>+D33+E33</f>
        <v>278</v>
      </c>
      <c r="H33" s="20" t="s">
        <v>132</v>
      </c>
      <c r="I33" s="2">
        <v>233</v>
      </c>
      <c r="J33" s="2">
        <v>231</v>
      </c>
      <c r="K33" s="2">
        <v>222</v>
      </c>
      <c r="L33" s="3">
        <f>+J33+K33</f>
        <v>453</v>
      </c>
      <c r="N33" s="7" t="s">
        <v>1</v>
      </c>
      <c r="O33" s="78">
        <f>+O21+O31</f>
        <v>15766</v>
      </c>
      <c r="P33" s="78">
        <f>+P21+P31</f>
        <v>17680</v>
      </c>
      <c r="Q33" s="78">
        <f>+Q21+Q31</f>
        <v>18924</v>
      </c>
      <c r="R33" s="81">
        <f>+R21+R31</f>
        <v>36604</v>
      </c>
      <c r="T33" s="26" t="s">
        <v>116</v>
      </c>
      <c r="U33" s="2">
        <v>149</v>
      </c>
      <c r="V33" s="2">
        <v>197</v>
      </c>
      <c r="W33" s="2">
        <v>184</v>
      </c>
      <c r="X33" s="3">
        <f t="shared" si="5"/>
        <v>381</v>
      </c>
    </row>
    <row r="34" spans="2:24" ht="14.25" thickBot="1">
      <c r="B34" s="20" t="s">
        <v>53</v>
      </c>
      <c r="C34" s="2">
        <v>139</v>
      </c>
      <c r="D34" s="2">
        <v>144</v>
      </c>
      <c r="E34" s="2">
        <v>177</v>
      </c>
      <c r="F34" s="3">
        <f>+D34+E34</f>
        <v>321</v>
      </c>
      <c r="H34" s="20" t="s">
        <v>133</v>
      </c>
      <c r="I34" s="2">
        <v>88</v>
      </c>
      <c r="J34" s="2">
        <v>126</v>
      </c>
      <c r="K34" s="2">
        <v>148</v>
      </c>
      <c r="L34" s="3">
        <f>+J34+K34</f>
        <v>274</v>
      </c>
      <c r="N34" s="24" t="s">
        <v>12</v>
      </c>
      <c r="O34" s="80"/>
      <c r="P34" s="80"/>
      <c r="Q34" s="80"/>
      <c r="R34" s="82"/>
      <c r="T34" s="21" t="s">
        <v>117</v>
      </c>
      <c r="U34" s="22">
        <v>474</v>
      </c>
      <c r="V34" s="22">
        <v>507</v>
      </c>
      <c r="W34" s="22">
        <v>557</v>
      </c>
      <c r="X34" s="23">
        <f t="shared" si="5"/>
        <v>1064</v>
      </c>
    </row>
    <row r="35" spans="2:24" ht="14.25" thickBot="1">
      <c r="B35" s="25" t="s">
        <v>54</v>
      </c>
      <c r="C35" s="22">
        <v>208</v>
      </c>
      <c r="D35" s="22">
        <v>241</v>
      </c>
      <c r="E35" s="22">
        <v>241</v>
      </c>
      <c r="F35" s="23">
        <f>+D35+E35</f>
        <v>482</v>
      </c>
      <c r="H35" s="20" t="s">
        <v>134</v>
      </c>
      <c r="I35" s="2">
        <v>33</v>
      </c>
      <c r="J35" s="2">
        <v>40</v>
      </c>
      <c r="K35" s="2">
        <v>43</v>
      </c>
      <c r="L35" s="3">
        <f>+J35+K35</f>
        <v>83</v>
      </c>
      <c r="N35" s="37" t="s">
        <v>13</v>
      </c>
      <c r="O35" s="4">
        <f>+I23+O21+O31</f>
        <v>40965</v>
      </c>
      <c r="P35" s="4">
        <f>+J23+P21+P31</f>
        <v>45097</v>
      </c>
      <c r="Q35" s="4">
        <f>+K23+Q21+Q31</f>
        <v>49384</v>
      </c>
      <c r="R35" s="5">
        <f>+L23+R21+R31</f>
        <v>94481</v>
      </c>
      <c r="T35" s="24" t="s">
        <v>8</v>
      </c>
      <c r="U35" s="8">
        <f>SUM(U29:U34)</f>
        <v>1684</v>
      </c>
      <c r="V35" s="8">
        <f>SUM(V29:V34)</f>
        <v>2092</v>
      </c>
      <c r="W35" s="8">
        <f>SUM(W29:W34)</f>
        <v>2161</v>
      </c>
      <c r="X35" s="11">
        <f>SUM(X29:X34)</f>
        <v>4253</v>
      </c>
    </row>
    <row r="36" spans="2:24" ht="15" thickBot="1" thickTop="1">
      <c r="B36" s="24" t="s">
        <v>8</v>
      </c>
      <c r="C36" s="8">
        <f>SUM(C32:C35)</f>
        <v>634</v>
      </c>
      <c r="D36" s="8">
        <f>SUM(D32:D35)</f>
        <v>667</v>
      </c>
      <c r="E36" s="8">
        <f>SUM(E32:E35)</f>
        <v>785</v>
      </c>
      <c r="F36" s="11">
        <f>SUM(F32:F35)</f>
        <v>1452</v>
      </c>
      <c r="H36" s="25" t="s">
        <v>135</v>
      </c>
      <c r="I36" s="22">
        <v>78</v>
      </c>
      <c r="J36" s="22">
        <v>100</v>
      </c>
      <c r="K36" s="22">
        <v>102</v>
      </c>
      <c r="L36" s="23">
        <f>+J36+K36</f>
        <v>202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617</v>
      </c>
      <c r="D37" s="17">
        <v>678</v>
      </c>
      <c r="E37" s="17">
        <v>762</v>
      </c>
      <c r="F37" s="18">
        <f>+D37+E37</f>
        <v>1440</v>
      </c>
      <c r="H37" s="24" t="s">
        <v>8</v>
      </c>
      <c r="I37" s="8">
        <f>SUM(I32:I36)</f>
        <v>935</v>
      </c>
      <c r="J37" s="8">
        <f>SUM(J32:J36)</f>
        <v>1012</v>
      </c>
      <c r="K37" s="8">
        <f>SUM(K32:K36)</f>
        <v>1053</v>
      </c>
      <c r="L37" s="11">
        <f>SUM(L32:L36)</f>
        <v>2065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8</v>
      </c>
      <c r="V37" s="22">
        <v>5</v>
      </c>
      <c r="W37" s="22">
        <v>6</v>
      </c>
      <c r="X37" s="23">
        <f>+V37+W37</f>
        <v>11</v>
      </c>
    </row>
    <row r="38" spans="2:24" ht="14.25" thickBot="1">
      <c r="B38" s="20" t="s">
        <v>56</v>
      </c>
      <c r="C38" s="2">
        <v>763</v>
      </c>
      <c r="D38" s="2">
        <v>748</v>
      </c>
      <c r="E38" s="2">
        <v>824</v>
      </c>
      <c r="F38" s="3">
        <f>+D38+E38</f>
        <v>1572</v>
      </c>
      <c r="H38" s="16" t="s">
        <v>136</v>
      </c>
      <c r="I38" s="17">
        <v>145</v>
      </c>
      <c r="J38" s="17">
        <v>166</v>
      </c>
      <c r="K38" s="17">
        <v>167</v>
      </c>
      <c r="L38" s="18">
        <f>+J38+K38</f>
        <v>333</v>
      </c>
      <c r="N38" s="19" t="s">
        <v>154</v>
      </c>
      <c r="O38" s="17">
        <v>206</v>
      </c>
      <c r="P38" s="17">
        <v>202</v>
      </c>
      <c r="Q38" s="17">
        <v>210</v>
      </c>
      <c r="R38" s="18">
        <f aca="true" t="shared" si="6" ref="R38:R44">+P38+Q38</f>
        <v>412</v>
      </c>
      <c r="T38" s="24" t="s">
        <v>8</v>
      </c>
      <c r="U38" s="8">
        <f>SUM(U36:U37)</f>
        <v>8</v>
      </c>
      <c r="V38" s="8">
        <f>SUM(V36:V37)</f>
        <v>5</v>
      </c>
      <c r="W38" s="8">
        <f>SUM(W36:W37)</f>
        <v>6</v>
      </c>
      <c r="X38" s="11">
        <f>SUM(X36:X37)</f>
        <v>11</v>
      </c>
    </row>
    <row r="39" spans="2:24" ht="14.25" thickBot="1">
      <c r="B39" s="25" t="s">
        <v>57</v>
      </c>
      <c r="C39" s="22">
        <v>558</v>
      </c>
      <c r="D39" s="22">
        <v>630</v>
      </c>
      <c r="E39" s="22">
        <v>703</v>
      </c>
      <c r="F39" s="23">
        <f>+D39+E39</f>
        <v>1333</v>
      </c>
      <c r="H39" s="20" t="s">
        <v>137</v>
      </c>
      <c r="I39" s="2">
        <v>499</v>
      </c>
      <c r="J39" s="2">
        <v>574</v>
      </c>
      <c r="K39" s="2">
        <v>617</v>
      </c>
      <c r="L39" s="3">
        <f>+J39+K39</f>
        <v>1191</v>
      </c>
      <c r="N39" s="26" t="s">
        <v>155</v>
      </c>
      <c r="O39" s="2">
        <v>56</v>
      </c>
      <c r="P39" s="2">
        <v>49</v>
      </c>
      <c r="Q39" s="2">
        <v>43</v>
      </c>
      <c r="R39" s="3">
        <f t="shared" si="6"/>
        <v>92</v>
      </c>
      <c r="T39" s="38" t="s">
        <v>17</v>
      </c>
      <c r="U39" s="78">
        <f>+O45+O53+O60+U15+U21+U28+U35+U38</f>
        <v>15535</v>
      </c>
      <c r="V39" s="78">
        <f>+P45+P53+P60+V15+V21+V28+V35+V38</f>
        <v>17713</v>
      </c>
      <c r="W39" s="78">
        <f>+Q45+Q53+Q60+W15+W21+W28+W35+W38</f>
        <v>18454</v>
      </c>
      <c r="X39" s="78">
        <f>+R45+R53+R60+X15+X21+X28+X35+X38</f>
        <v>36167</v>
      </c>
    </row>
    <row r="40" spans="2:24" ht="15" thickBot="1" thickTop="1">
      <c r="B40" s="24" t="s">
        <v>8</v>
      </c>
      <c r="C40" s="8">
        <f>SUM(C37:C39)</f>
        <v>1938</v>
      </c>
      <c r="D40" s="8">
        <f>SUM(D37:D39)</f>
        <v>2056</v>
      </c>
      <c r="E40" s="8">
        <f>SUM(E37:E39)</f>
        <v>2289</v>
      </c>
      <c r="F40" s="11">
        <f>SUM(F37:F39)</f>
        <v>4345</v>
      </c>
      <c r="H40" s="25" t="s">
        <v>138</v>
      </c>
      <c r="I40" s="22">
        <v>269</v>
      </c>
      <c r="J40" s="22">
        <v>277</v>
      </c>
      <c r="K40" s="22">
        <v>313</v>
      </c>
      <c r="L40" s="23">
        <f>+J40+K40</f>
        <v>590</v>
      </c>
      <c r="N40" s="26" t="s">
        <v>156</v>
      </c>
      <c r="O40" s="2">
        <v>26</v>
      </c>
      <c r="P40" s="2">
        <v>33</v>
      </c>
      <c r="Q40" s="2">
        <v>32</v>
      </c>
      <c r="R40" s="3">
        <f t="shared" si="6"/>
        <v>65</v>
      </c>
      <c r="T40" s="39" t="s">
        <v>18</v>
      </c>
      <c r="U40" s="79"/>
      <c r="V40" s="79"/>
      <c r="W40" s="79"/>
      <c r="X40" s="79"/>
    </row>
    <row r="41" spans="2:20" ht="14.25" thickBot="1">
      <c r="B41" s="16" t="s">
        <v>58</v>
      </c>
      <c r="C41" s="17">
        <v>330</v>
      </c>
      <c r="D41" s="17">
        <v>330</v>
      </c>
      <c r="E41" s="17">
        <v>358</v>
      </c>
      <c r="F41" s="18">
        <f aca="true" t="shared" si="7" ref="F41:F46">+D41+E41</f>
        <v>688</v>
      </c>
      <c r="H41" s="24" t="s">
        <v>8</v>
      </c>
      <c r="I41" s="8">
        <f>SUM(I38:I40)</f>
        <v>913</v>
      </c>
      <c r="J41" s="8">
        <f>SUM(J38:J40)</f>
        <v>1017</v>
      </c>
      <c r="K41" s="8">
        <f>SUM(K38:K40)</f>
        <v>1097</v>
      </c>
      <c r="L41" s="11">
        <f>SUM(L38:L40)</f>
        <v>2114</v>
      </c>
      <c r="N41" s="26" t="s">
        <v>157</v>
      </c>
      <c r="O41" s="2">
        <v>596</v>
      </c>
      <c r="P41" s="2">
        <v>604</v>
      </c>
      <c r="Q41" s="2">
        <v>519</v>
      </c>
      <c r="R41" s="3">
        <f t="shared" si="6"/>
        <v>1123</v>
      </c>
      <c r="T41" s="36" t="s">
        <v>19</v>
      </c>
    </row>
    <row r="42" spans="2:24" ht="14.25" thickBot="1">
      <c r="B42" s="20" t="s">
        <v>59</v>
      </c>
      <c r="C42" s="2">
        <v>329</v>
      </c>
      <c r="D42" s="2">
        <v>361</v>
      </c>
      <c r="E42" s="2">
        <v>315</v>
      </c>
      <c r="F42" s="3">
        <f t="shared" si="7"/>
        <v>676</v>
      </c>
      <c r="H42" s="16" t="s">
        <v>139</v>
      </c>
      <c r="I42" s="17">
        <v>19</v>
      </c>
      <c r="J42" s="17">
        <v>13</v>
      </c>
      <c r="K42" s="17">
        <v>22</v>
      </c>
      <c r="L42" s="18">
        <f>+J42+K42</f>
        <v>35</v>
      </c>
      <c r="N42" s="26" t="s">
        <v>158</v>
      </c>
      <c r="O42" s="2">
        <v>381</v>
      </c>
      <c r="P42" s="2">
        <v>450</v>
      </c>
      <c r="Q42" s="2">
        <v>460</v>
      </c>
      <c r="R42" s="3">
        <f t="shared" si="6"/>
        <v>910</v>
      </c>
      <c r="T42" s="12" t="s">
        <v>0</v>
      </c>
      <c r="U42" s="13" t="s">
        <v>4</v>
      </c>
      <c r="V42" s="13" t="s">
        <v>2</v>
      </c>
      <c r="W42" s="13" t="s">
        <v>3</v>
      </c>
      <c r="X42" s="14" t="s">
        <v>1</v>
      </c>
    </row>
    <row r="43" spans="2:24" ht="13.5">
      <c r="B43" s="20" t="s">
        <v>60</v>
      </c>
      <c r="C43" s="2">
        <v>211</v>
      </c>
      <c r="D43" s="2">
        <v>248</v>
      </c>
      <c r="E43" s="2">
        <v>272</v>
      </c>
      <c r="F43" s="3">
        <f t="shared" si="7"/>
        <v>520</v>
      </c>
      <c r="H43" s="20" t="s">
        <v>140</v>
      </c>
      <c r="I43" s="2">
        <v>194</v>
      </c>
      <c r="J43" s="2">
        <v>216</v>
      </c>
      <c r="K43" s="2">
        <v>224</v>
      </c>
      <c r="L43" s="3">
        <f>+J43+K43</f>
        <v>440</v>
      </c>
      <c r="N43" s="26" t="s">
        <v>159</v>
      </c>
      <c r="O43" s="2">
        <v>349</v>
      </c>
      <c r="P43" s="2">
        <v>383</v>
      </c>
      <c r="Q43" s="2">
        <v>465</v>
      </c>
      <c r="R43" s="3">
        <f t="shared" si="6"/>
        <v>848</v>
      </c>
      <c r="T43" s="16" t="s">
        <v>168</v>
      </c>
      <c r="U43" s="17">
        <v>57</v>
      </c>
      <c r="V43" s="17">
        <v>71</v>
      </c>
      <c r="W43" s="17">
        <v>71</v>
      </c>
      <c r="X43" s="18">
        <f aca="true" t="shared" si="8" ref="X43:X49">+V43+W43</f>
        <v>142</v>
      </c>
    </row>
    <row r="44" spans="2:24" ht="14.25" thickBot="1">
      <c r="B44" s="20" t="s">
        <v>61</v>
      </c>
      <c r="C44" s="2">
        <v>459</v>
      </c>
      <c r="D44" s="2">
        <v>530</v>
      </c>
      <c r="E44" s="2">
        <v>565</v>
      </c>
      <c r="F44" s="3">
        <f t="shared" si="7"/>
        <v>1095</v>
      </c>
      <c r="H44" s="20" t="s">
        <v>141</v>
      </c>
      <c r="I44" s="2">
        <v>564</v>
      </c>
      <c r="J44" s="2">
        <v>661</v>
      </c>
      <c r="K44" s="2">
        <v>663</v>
      </c>
      <c r="L44" s="3">
        <f>+J44+K44</f>
        <v>1324</v>
      </c>
      <c r="N44" s="21" t="s">
        <v>160</v>
      </c>
      <c r="O44" s="22">
        <v>252</v>
      </c>
      <c r="P44" s="22">
        <v>102</v>
      </c>
      <c r="Q44" s="22">
        <v>153</v>
      </c>
      <c r="R44" s="23">
        <f t="shared" si="6"/>
        <v>255</v>
      </c>
      <c r="T44" s="43" t="s">
        <v>169</v>
      </c>
      <c r="U44" s="44">
        <v>117</v>
      </c>
      <c r="V44" s="44">
        <v>112</v>
      </c>
      <c r="W44" s="44">
        <v>146</v>
      </c>
      <c r="X44" s="45">
        <f t="shared" si="8"/>
        <v>258</v>
      </c>
    </row>
    <row r="45" spans="2:24" ht="15" thickBot="1" thickTop="1">
      <c r="B45" s="20" t="s">
        <v>62</v>
      </c>
      <c r="C45" s="2">
        <v>457</v>
      </c>
      <c r="D45" s="2">
        <v>495</v>
      </c>
      <c r="E45" s="2">
        <v>557</v>
      </c>
      <c r="F45" s="3">
        <f t="shared" si="7"/>
        <v>1052</v>
      </c>
      <c r="H45" s="25" t="s">
        <v>142</v>
      </c>
      <c r="I45" s="22">
        <v>605</v>
      </c>
      <c r="J45" s="22">
        <v>719</v>
      </c>
      <c r="K45" s="22">
        <v>715</v>
      </c>
      <c r="L45" s="23">
        <f>+J45+K45</f>
        <v>1434</v>
      </c>
      <c r="N45" s="24" t="s">
        <v>8</v>
      </c>
      <c r="O45" s="8">
        <f>SUM(O38:O44)</f>
        <v>1866</v>
      </c>
      <c r="P45" s="8">
        <f>SUM(P38:P44)</f>
        <v>1823</v>
      </c>
      <c r="Q45" s="8">
        <f>SUM(Q38:Q44)</f>
        <v>1882</v>
      </c>
      <c r="R45" s="11">
        <f>SUM(R38:R44)</f>
        <v>3705</v>
      </c>
      <c r="T45" s="42" t="s">
        <v>26</v>
      </c>
      <c r="U45" s="2">
        <v>32</v>
      </c>
      <c r="V45" s="2">
        <v>57</v>
      </c>
      <c r="W45" s="2">
        <v>56</v>
      </c>
      <c r="X45" s="45">
        <f t="shared" si="8"/>
        <v>113</v>
      </c>
    </row>
    <row r="46" spans="2:24" ht="15" thickBot="1" thickTop="1">
      <c r="B46" s="25" t="s">
        <v>63</v>
      </c>
      <c r="C46" s="22">
        <v>124</v>
      </c>
      <c r="D46" s="22">
        <v>148</v>
      </c>
      <c r="E46" s="22">
        <v>145</v>
      </c>
      <c r="F46" s="23">
        <f t="shared" si="7"/>
        <v>293</v>
      </c>
      <c r="H46" s="24" t="s">
        <v>8</v>
      </c>
      <c r="I46" s="8">
        <f>SUM(I42:I45)</f>
        <v>1382</v>
      </c>
      <c r="J46" s="8">
        <f>SUM(J42:J45)</f>
        <v>1609</v>
      </c>
      <c r="K46" s="8">
        <f>SUM(K42:K45)</f>
        <v>1624</v>
      </c>
      <c r="L46" s="11">
        <f>SUM(L42:L45)</f>
        <v>3233</v>
      </c>
      <c r="N46" s="19" t="s">
        <v>161</v>
      </c>
      <c r="O46" s="17">
        <v>771</v>
      </c>
      <c r="P46" s="17">
        <v>918</v>
      </c>
      <c r="Q46" s="17">
        <v>991</v>
      </c>
      <c r="R46" s="18">
        <f aca="true" t="shared" si="9" ref="R46:R52">+P46+Q46</f>
        <v>1909</v>
      </c>
      <c r="T46" s="42" t="s">
        <v>27</v>
      </c>
      <c r="U46" s="6">
        <v>43</v>
      </c>
      <c r="V46" s="2">
        <v>64</v>
      </c>
      <c r="W46" s="6">
        <v>65</v>
      </c>
      <c r="X46" s="3">
        <f t="shared" si="8"/>
        <v>129</v>
      </c>
    </row>
    <row r="47" spans="2:24" ht="15" thickBot="1" thickTop="1">
      <c r="B47" s="24" t="s">
        <v>8</v>
      </c>
      <c r="C47" s="8">
        <f>SUM(C41:C46)</f>
        <v>1910</v>
      </c>
      <c r="D47" s="8">
        <f>SUM(D41:D46)</f>
        <v>2112</v>
      </c>
      <c r="E47" s="8">
        <f>SUM(E41:E46)</f>
        <v>2212</v>
      </c>
      <c r="F47" s="11">
        <f>SUM(F41:F46)</f>
        <v>4324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566</v>
      </c>
      <c r="P47" s="2">
        <v>547</v>
      </c>
      <c r="Q47" s="2">
        <v>586</v>
      </c>
      <c r="R47" s="3">
        <f t="shared" si="9"/>
        <v>1133</v>
      </c>
      <c r="T47" s="42" t="s">
        <v>23</v>
      </c>
      <c r="U47" s="2">
        <v>90</v>
      </c>
      <c r="V47" s="2">
        <v>144</v>
      </c>
      <c r="W47" s="2">
        <v>150</v>
      </c>
      <c r="X47" s="45">
        <f t="shared" si="8"/>
        <v>294</v>
      </c>
    </row>
    <row r="48" spans="2:24" ht="13.5">
      <c r="B48" s="16" t="s">
        <v>64</v>
      </c>
      <c r="C48" s="17">
        <v>272</v>
      </c>
      <c r="D48" s="17">
        <v>310</v>
      </c>
      <c r="E48" s="17">
        <v>357</v>
      </c>
      <c r="F48" s="18">
        <f>+D48+E48</f>
        <v>667</v>
      </c>
      <c r="H48" s="31" t="s">
        <v>144</v>
      </c>
      <c r="I48" s="2">
        <v>31</v>
      </c>
      <c r="J48" s="2">
        <v>37</v>
      </c>
      <c r="K48" s="2">
        <v>47</v>
      </c>
      <c r="L48" s="3">
        <f>+J48+K48</f>
        <v>84</v>
      </c>
      <c r="N48" s="26" t="s">
        <v>163</v>
      </c>
      <c r="O48" s="2">
        <v>426</v>
      </c>
      <c r="P48" s="2">
        <v>444</v>
      </c>
      <c r="Q48" s="2">
        <v>466</v>
      </c>
      <c r="R48" s="3">
        <f t="shared" si="9"/>
        <v>910</v>
      </c>
      <c r="T48" s="42" t="s">
        <v>24</v>
      </c>
      <c r="U48" s="2">
        <v>175</v>
      </c>
      <c r="V48" s="2">
        <v>295</v>
      </c>
      <c r="W48" s="2">
        <v>295</v>
      </c>
      <c r="X48" s="45">
        <f t="shared" si="8"/>
        <v>590</v>
      </c>
    </row>
    <row r="49" spans="2:24" ht="13.5">
      <c r="B49" s="20" t="s">
        <v>65</v>
      </c>
      <c r="C49" s="2">
        <v>685</v>
      </c>
      <c r="D49" s="2">
        <v>808</v>
      </c>
      <c r="E49" s="2">
        <v>837</v>
      </c>
      <c r="F49" s="3">
        <f>+D49+E49</f>
        <v>1645</v>
      </c>
      <c r="H49" s="31" t="s">
        <v>145</v>
      </c>
      <c r="I49" s="2">
        <v>328</v>
      </c>
      <c r="J49" s="2">
        <v>451</v>
      </c>
      <c r="K49" s="2">
        <v>441</v>
      </c>
      <c r="L49" s="3">
        <f>+J49+K49</f>
        <v>892</v>
      </c>
      <c r="N49" s="26" t="s">
        <v>164</v>
      </c>
      <c r="O49" s="2">
        <v>1164</v>
      </c>
      <c r="P49" s="2">
        <v>1239</v>
      </c>
      <c r="Q49" s="2">
        <v>1363</v>
      </c>
      <c r="R49" s="3">
        <f t="shared" si="9"/>
        <v>2602</v>
      </c>
      <c r="T49" s="42" t="s">
        <v>25</v>
      </c>
      <c r="U49" s="1">
        <v>102</v>
      </c>
      <c r="V49" s="1">
        <v>174</v>
      </c>
      <c r="W49" s="1">
        <v>169</v>
      </c>
      <c r="X49" s="45">
        <f t="shared" si="8"/>
        <v>343</v>
      </c>
    </row>
    <row r="50" spans="2:24" ht="14.25" thickBot="1">
      <c r="B50" s="20" t="s">
        <v>66</v>
      </c>
      <c r="C50" s="2">
        <v>1055</v>
      </c>
      <c r="D50" s="2">
        <v>1063</v>
      </c>
      <c r="E50" s="2">
        <v>1202</v>
      </c>
      <c r="F50" s="3">
        <f>+D50+E50</f>
        <v>2265</v>
      </c>
      <c r="H50" s="34" t="s">
        <v>146</v>
      </c>
      <c r="I50" s="22">
        <v>638</v>
      </c>
      <c r="J50" s="22">
        <v>743</v>
      </c>
      <c r="K50" s="22">
        <v>810</v>
      </c>
      <c r="L50" s="23">
        <f>+J50+K50</f>
        <v>1553</v>
      </c>
      <c r="N50" s="26" t="s">
        <v>165</v>
      </c>
      <c r="O50" s="2">
        <v>48</v>
      </c>
      <c r="P50" s="2">
        <v>62</v>
      </c>
      <c r="Q50" s="2">
        <v>46</v>
      </c>
      <c r="R50" s="3">
        <f t="shared" si="9"/>
        <v>108</v>
      </c>
      <c r="T50" s="68" t="s">
        <v>172</v>
      </c>
      <c r="U50" s="65">
        <v>2</v>
      </c>
      <c r="V50" s="65">
        <v>3</v>
      </c>
      <c r="W50" s="65">
        <v>5</v>
      </c>
      <c r="X50" s="45">
        <f>+V50+W50</f>
        <v>8</v>
      </c>
    </row>
    <row r="51" spans="2:24" ht="15" thickBot="1" thickTop="1">
      <c r="B51" s="25" t="s">
        <v>67</v>
      </c>
      <c r="C51" s="22">
        <v>759</v>
      </c>
      <c r="D51" s="22">
        <v>878</v>
      </c>
      <c r="E51" s="22">
        <v>906</v>
      </c>
      <c r="F51" s="23">
        <f>+D51+E51</f>
        <v>1784</v>
      </c>
      <c r="H51" s="24" t="s">
        <v>8</v>
      </c>
      <c r="I51" s="8">
        <f>SUM(I47:I50)</f>
        <v>998</v>
      </c>
      <c r="J51" s="8">
        <f>SUM(J47:J50)</f>
        <v>1233</v>
      </c>
      <c r="K51" s="8">
        <f>SUM(K47:K50)</f>
        <v>1299</v>
      </c>
      <c r="L51" s="11">
        <f>SUM(L47:L50)</f>
        <v>2532</v>
      </c>
      <c r="N51" s="26" t="s">
        <v>166</v>
      </c>
      <c r="O51" s="2">
        <v>126</v>
      </c>
      <c r="P51" s="2">
        <v>117</v>
      </c>
      <c r="Q51" s="2">
        <v>151</v>
      </c>
      <c r="R51" s="3">
        <f t="shared" si="9"/>
        <v>268</v>
      </c>
      <c r="T51" s="68" t="s">
        <v>173</v>
      </c>
      <c r="U51" s="67">
        <v>5</v>
      </c>
      <c r="V51" s="67">
        <v>6</v>
      </c>
      <c r="W51" s="67">
        <v>9</v>
      </c>
      <c r="X51" s="69">
        <f>+V51+W51</f>
        <v>15</v>
      </c>
    </row>
    <row r="52" spans="2:24" ht="15" thickBot="1" thickTop="1">
      <c r="B52" s="24" t="s">
        <v>8</v>
      </c>
      <c r="C52" s="8">
        <f>SUM(C48:C51)</f>
        <v>2771</v>
      </c>
      <c r="D52" s="8">
        <f>SUM(D48:D51)</f>
        <v>3059</v>
      </c>
      <c r="E52" s="8">
        <f>SUM(E48:E51)</f>
        <v>3302</v>
      </c>
      <c r="F52" s="11">
        <f>SUM(F48:F51)</f>
        <v>6361</v>
      </c>
      <c r="H52" s="30" t="s">
        <v>147</v>
      </c>
      <c r="I52" s="17">
        <v>133</v>
      </c>
      <c r="J52" s="17">
        <v>137</v>
      </c>
      <c r="K52" s="17">
        <v>159</v>
      </c>
      <c r="L52" s="18">
        <f>+J52+K52</f>
        <v>296</v>
      </c>
      <c r="N52" s="21" t="s">
        <v>167</v>
      </c>
      <c r="O52" s="22">
        <v>579</v>
      </c>
      <c r="P52" s="22">
        <v>664</v>
      </c>
      <c r="Q52" s="22">
        <v>680</v>
      </c>
      <c r="R52" s="23">
        <f t="shared" si="9"/>
        <v>1344</v>
      </c>
      <c r="T52" s="40" t="s">
        <v>17</v>
      </c>
      <c r="U52" s="74">
        <f>SUM(U43:U51)</f>
        <v>623</v>
      </c>
      <c r="V52" s="74">
        <f>SUM(V43:V51)</f>
        <v>926</v>
      </c>
      <c r="W52" s="74">
        <f>SUM(W43:W51)</f>
        <v>966</v>
      </c>
      <c r="X52" s="76">
        <f>SUM(X43:X51)</f>
        <v>1892</v>
      </c>
    </row>
    <row r="53" spans="2:24" ht="14.25" thickBot="1">
      <c r="B53" s="16" t="s">
        <v>68</v>
      </c>
      <c r="C53" s="17">
        <v>593</v>
      </c>
      <c r="D53" s="17">
        <v>705</v>
      </c>
      <c r="E53" s="17">
        <v>781</v>
      </c>
      <c r="F53" s="18">
        <f>+D53+E53</f>
        <v>1486</v>
      </c>
      <c r="H53" s="31" t="s">
        <v>148</v>
      </c>
      <c r="I53" s="2">
        <v>284</v>
      </c>
      <c r="J53" s="2">
        <v>314</v>
      </c>
      <c r="K53" s="2">
        <v>321</v>
      </c>
      <c r="L53" s="3">
        <f>+J53+K53</f>
        <v>635</v>
      </c>
      <c r="N53" s="24" t="s">
        <v>8</v>
      </c>
      <c r="O53" s="8">
        <f>SUM(O46:O52)</f>
        <v>3680</v>
      </c>
      <c r="P53" s="8">
        <f>SUM(P46:P52)</f>
        <v>3991</v>
      </c>
      <c r="Q53" s="8">
        <f>SUM(Q46:Q52)</f>
        <v>4283</v>
      </c>
      <c r="R53" s="11">
        <f>SUM(R46:R52)</f>
        <v>8274</v>
      </c>
      <c r="T53" s="24" t="s">
        <v>20</v>
      </c>
      <c r="U53" s="75"/>
      <c r="V53" s="75"/>
      <c r="W53" s="75"/>
      <c r="X53" s="77"/>
    </row>
    <row r="54" spans="2:18" ht="14.25" thickBot="1">
      <c r="B54" s="20" t="s">
        <v>69</v>
      </c>
      <c r="C54" s="61">
        <v>822</v>
      </c>
      <c r="D54" s="2">
        <v>893</v>
      </c>
      <c r="E54" s="2">
        <v>968</v>
      </c>
      <c r="F54" s="3">
        <f>+D54+E54</f>
        <v>1861</v>
      </c>
      <c r="H54" s="34" t="s">
        <v>149</v>
      </c>
      <c r="I54" s="22">
        <v>453</v>
      </c>
      <c r="J54" s="22">
        <v>526</v>
      </c>
      <c r="K54" s="22">
        <v>610</v>
      </c>
      <c r="L54" s="23">
        <f>+J54+K54</f>
        <v>1136</v>
      </c>
      <c r="N54" s="19" t="s">
        <v>16</v>
      </c>
      <c r="O54" s="17">
        <v>183</v>
      </c>
      <c r="P54" s="17">
        <v>153</v>
      </c>
      <c r="Q54" s="17">
        <v>119</v>
      </c>
      <c r="R54" s="18">
        <f aca="true" t="shared" si="10" ref="R54:R59">+P54+Q54</f>
        <v>272</v>
      </c>
    </row>
    <row r="55" spans="2:18" ht="15" thickBot="1" thickTop="1">
      <c r="B55" s="20" t="s">
        <v>70</v>
      </c>
      <c r="C55" s="2">
        <v>145</v>
      </c>
      <c r="D55" s="2">
        <v>135</v>
      </c>
      <c r="E55" s="2">
        <v>158</v>
      </c>
      <c r="F55" s="3">
        <f>+D55+E55</f>
        <v>293</v>
      </c>
      <c r="H55" s="24" t="s">
        <v>8</v>
      </c>
      <c r="I55" s="8">
        <f>SUM(I52:I54)</f>
        <v>870</v>
      </c>
      <c r="J55" s="8">
        <f>SUM(J52:J54)</f>
        <v>977</v>
      </c>
      <c r="K55" s="8">
        <f>SUM(K52:K54)</f>
        <v>1090</v>
      </c>
      <c r="L55" s="11">
        <f>SUM(L52:L54)</f>
        <v>2067</v>
      </c>
      <c r="N55" s="60" t="s">
        <v>15</v>
      </c>
      <c r="O55" s="44">
        <v>280</v>
      </c>
      <c r="P55" s="44">
        <v>298</v>
      </c>
      <c r="Q55" s="44">
        <v>293</v>
      </c>
      <c r="R55" s="45">
        <f t="shared" si="10"/>
        <v>591</v>
      </c>
    </row>
    <row r="56" spans="2:18" ht="13.5">
      <c r="B56" s="20" t="s">
        <v>71</v>
      </c>
      <c r="C56" s="2">
        <v>911</v>
      </c>
      <c r="D56" s="2">
        <v>987</v>
      </c>
      <c r="E56" s="2">
        <v>1096</v>
      </c>
      <c r="F56" s="3">
        <f>+D56+E56</f>
        <v>2083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2">
        <v>80</v>
      </c>
      <c r="P56" s="2">
        <v>132</v>
      </c>
      <c r="Q56" s="2">
        <v>118</v>
      </c>
      <c r="R56" s="3">
        <f t="shared" si="10"/>
        <v>250</v>
      </c>
    </row>
    <row r="57" spans="2:18" ht="14.25" thickBot="1">
      <c r="B57" s="25" t="s">
        <v>72</v>
      </c>
      <c r="C57" s="22">
        <v>746</v>
      </c>
      <c r="D57" s="22">
        <v>857</v>
      </c>
      <c r="E57" s="22">
        <v>868</v>
      </c>
      <c r="F57" s="23">
        <f>+D57+E57</f>
        <v>1725</v>
      </c>
      <c r="H57" s="20" t="s">
        <v>151</v>
      </c>
      <c r="I57" s="2">
        <v>165</v>
      </c>
      <c r="J57" s="2">
        <v>168</v>
      </c>
      <c r="K57" s="2">
        <v>190</v>
      </c>
      <c r="L57" s="3">
        <f>+J57+K57</f>
        <v>358</v>
      </c>
      <c r="N57" s="62" t="s">
        <v>30</v>
      </c>
      <c r="O57" s="2">
        <v>166</v>
      </c>
      <c r="P57" s="2">
        <v>261</v>
      </c>
      <c r="Q57" s="2">
        <v>277</v>
      </c>
      <c r="R57" s="3">
        <f t="shared" si="10"/>
        <v>538</v>
      </c>
    </row>
    <row r="58" spans="2:18" ht="15" thickBot="1" thickTop="1">
      <c r="B58" s="24" t="s">
        <v>8</v>
      </c>
      <c r="C58" s="8">
        <f>SUM(C53:C57)</f>
        <v>3217</v>
      </c>
      <c r="D58" s="8">
        <f>SUM(D53:D57)</f>
        <v>3577</v>
      </c>
      <c r="E58" s="8">
        <f>SUM(E53:E57)</f>
        <v>3871</v>
      </c>
      <c r="F58" s="11">
        <f>SUM(F53:F57)</f>
        <v>7448</v>
      </c>
      <c r="H58" s="20" t="s">
        <v>152</v>
      </c>
      <c r="I58" s="2">
        <v>536</v>
      </c>
      <c r="J58" s="2">
        <v>521</v>
      </c>
      <c r="K58" s="2">
        <v>558</v>
      </c>
      <c r="L58" s="3">
        <f>+J58+K58</f>
        <v>1079</v>
      </c>
      <c r="N58" s="64" t="s">
        <v>28</v>
      </c>
      <c r="O58" s="65">
        <v>171</v>
      </c>
      <c r="P58" s="65">
        <v>284</v>
      </c>
      <c r="Q58" s="65">
        <v>294</v>
      </c>
      <c r="R58" s="66">
        <f t="shared" si="10"/>
        <v>578</v>
      </c>
    </row>
    <row r="59" spans="8:18" ht="14.25" thickBot="1">
      <c r="H59" s="25" t="s">
        <v>153</v>
      </c>
      <c r="I59" s="22">
        <v>316</v>
      </c>
      <c r="J59" s="22">
        <v>251</v>
      </c>
      <c r="K59" s="22">
        <v>334</v>
      </c>
      <c r="L59" s="23">
        <f>+J59+K59</f>
        <v>585</v>
      </c>
      <c r="N59" s="63" t="s">
        <v>171</v>
      </c>
      <c r="O59" s="22">
        <v>32</v>
      </c>
      <c r="P59" s="22">
        <v>49</v>
      </c>
      <c r="Q59" s="22">
        <v>59</v>
      </c>
      <c r="R59" s="23">
        <f t="shared" si="10"/>
        <v>108</v>
      </c>
    </row>
    <row r="60" spans="8:18" ht="15" thickBot="1" thickTop="1">
      <c r="H60" s="24" t="s">
        <v>8</v>
      </c>
      <c r="I60" s="8">
        <f>SUM(I56:I59)</f>
        <v>1021</v>
      </c>
      <c r="J60" s="8">
        <f>SUM(J56:J59)</f>
        <v>944</v>
      </c>
      <c r="K60" s="8">
        <f>SUM(K56:K59)</f>
        <v>1083</v>
      </c>
      <c r="L60" s="11">
        <f>SUM(L56:L59)</f>
        <v>2027</v>
      </c>
      <c r="N60" s="24" t="s">
        <v>8</v>
      </c>
      <c r="O60" s="8">
        <f>SUM(O54:O59)</f>
        <v>912</v>
      </c>
      <c r="P60" s="8">
        <f>SUM(P54:P59)</f>
        <v>1177</v>
      </c>
      <c r="Q60" s="8">
        <f>SUM(Q54:Q59)</f>
        <v>1160</v>
      </c>
      <c r="R60" s="8">
        <f>SUM(R54:R59)</f>
        <v>2337</v>
      </c>
    </row>
    <row r="62" spans="2:9" ht="30.75" customHeight="1">
      <c r="B62" s="85" t="s">
        <v>170</v>
      </c>
      <c r="C62" s="85"/>
      <c r="D62" s="85"/>
      <c r="E62" s="85"/>
      <c r="F62" s="85"/>
      <c r="G62" s="85"/>
      <c r="H62" s="85"/>
      <c r="I62" s="85"/>
    </row>
  </sheetData>
  <mergeCells count="30"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  <mergeCell ref="V6:X6"/>
    <mergeCell ref="O21:O22"/>
    <mergeCell ref="P21:P22"/>
    <mergeCell ref="Q21:Q22"/>
    <mergeCell ref="R21:R22"/>
    <mergeCell ref="P31:P32"/>
    <mergeCell ref="Q31:Q32"/>
    <mergeCell ref="R31:R32"/>
    <mergeCell ref="O33:O34"/>
    <mergeCell ref="P33:P34"/>
    <mergeCell ref="Q33:Q34"/>
    <mergeCell ref="R33:R34"/>
    <mergeCell ref="U39:U40"/>
    <mergeCell ref="V39:V40"/>
    <mergeCell ref="W39:W40"/>
    <mergeCell ref="X39:X40"/>
    <mergeCell ref="U52:U53"/>
    <mergeCell ref="V52:V53"/>
    <mergeCell ref="W52:W53"/>
    <mergeCell ref="X52:X5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箕面市役所</cp:lastModifiedBy>
  <cp:lastPrinted>2012-11-01T05:04:36Z</cp:lastPrinted>
  <dcterms:created xsi:type="dcterms:W3CDTF">2005-06-10T05:19:04Z</dcterms:created>
  <dcterms:modified xsi:type="dcterms:W3CDTF">2012-11-01T05:52:19Z</dcterms:modified>
  <cp:category/>
  <cp:version/>
  <cp:contentType/>
  <cp:contentStatus/>
</cp:coreProperties>
</file>