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7605" tabRatio="889" activeTab="1"/>
  </bookViews>
  <sheets>
    <sheet name="勤務表（操作例）" sheetId="16" r:id="rId1"/>
    <sheet name="〇月分" sheetId="15" r:id="rId2"/>
  </sheets>
  <definedNames>
    <definedName name="_xlnm.Print_Area" localSheetId="1">〇月分!$A$1:$AR$222</definedName>
    <definedName name="_xlnm.Print_Area" localSheetId="0">'勤務表（操作例）'!$A$1:$AR$225</definedName>
    <definedName name="_xlnm.Print_Titles" localSheetId="1">〇月分!$7:$9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author>
  </authors>
  <commentList>
    <comment ref="C4" authorId="0">
      <text>
        <r>
          <rPr>
            <b/>
            <sz val="9"/>
            <color indexed="81"/>
            <rFont val="MS P ゴシック"/>
          </rPr>
          <t>当該月の月始め日を入力してください。（例：4/1と入力すると2019/4/1と表記され、月の日数も計算されます。）</t>
        </r>
        <r>
          <rPr>
            <sz val="9"/>
            <color indexed="81"/>
            <rFont val="MS P ゴシック"/>
          </rPr>
          <t xml:space="preserve">
</t>
        </r>
      </text>
    </comment>
    <comment ref="E4" authorId="0">
      <text>
        <r>
          <rPr>
            <b/>
            <sz val="9"/>
            <color indexed="81"/>
            <rFont val="MS P ゴシック"/>
          </rPr>
          <t>施設が設定した勤務形態、時間数が表示されます。</t>
        </r>
      </text>
    </comment>
    <comment ref="G9" authorId="0">
      <text>
        <r>
          <rPr>
            <b/>
            <sz val="9"/>
            <color indexed="81"/>
            <rFont val="MS P ゴシック"/>
          </rPr>
          <t>月初め日を入力すると曜日が自動で表示されます。</t>
        </r>
        <r>
          <rPr>
            <sz val="9"/>
            <color indexed="81"/>
            <rFont val="MS P ゴシック"/>
          </rPr>
          <t xml:space="preserve">
</t>
        </r>
      </text>
    </comment>
    <comment ref="Q10" authorId="0">
      <text>
        <r>
          <rPr>
            <b/>
            <sz val="9"/>
            <color indexed="81"/>
            <rFont val="MS P ゴシック"/>
          </rPr>
          <t>施設が設定した勤務形態を選択入力すると、下段に設定した時間数が表示されます。</t>
        </r>
      </text>
    </comment>
    <comment ref="AL10" authorId="0">
      <text>
        <r>
          <rPr>
            <b/>
            <sz val="9"/>
            <color indexed="81"/>
            <rFont val="MS P ゴシック"/>
          </rPr>
          <t>月の日数分の時間数の合計が表示されます。</t>
        </r>
        <r>
          <rPr>
            <sz val="9"/>
            <color indexed="81"/>
            <rFont val="MS P ゴシック"/>
          </rPr>
          <t xml:space="preserve">
</t>
        </r>
      </text>
    </comment>
    <comment ref="AL11" authorId="0">
      <text>
        <r>
          <rPr>
            <b/>
            <sz val="9"/>
            <color indexed="81"/>
            <rFont val="MS P ゴシック"/>
          </rPr>
          <t>４週の時間数の合計が表示されます。</t>
        </r>
      </text>
    </comment>
    <comment ref="AP11" authorId="0">
      <text>
        <r>
          <rPr>
            <b/>
            <sz val="9"/>
            <color indexed="81"/>
            <rFont val="MS P ゴシック"/>
          </rPr>
          <t>常勤Ａ又はＢの場合は、「1.0」と表示されます。</t>
        </r>
      </text>
    </comment>
    <comment ref="AQ11" authorId="0">
      <text>
        <r>
          <rPr>
            <b/>
            <sz val="9"/>
            <color indexed="81"/>
            <rFont val="MS P ゴシック"/>
          </rPr>
          <t>常勤・非常勤に関わらず、勤務時間数（実労働時間数）が表示されます。</t>
        </r>
      </text>
    </comment>
    <comment ref="AR11" authorId="0">
      <text>
        <r>
          <rPr>
            <b/>
            <sz val="9"/>
            <color indexed="81"/>
            <rFont val="MS P ゴシック"/>
          </rPr>
          <t>非常勤Ｃ又はＤの場合は、合計時間数が表示されます。</t>
        </r>
        <r>
          <rPr>
            <sz val="9"/>
            <color indexed="81"/>
            <rFont val="MS P ゴシック"/>
          </rPr>
          <t xml:space="preserve">
</t>
        </r>
      </text>
    </comment>
    <comment ref="D12" authorId="0">
      <text>
        <r>
          <rPr>
            <b/>
            <sz val="9"/>
            <color indexed="81"/>
            <rFont val="MS P ゴシック"/>
          </rPr>
          <t>このセルのタブをクリックすると、勤務形態ＡＢＣＤが表示されるので選択入力してください。</t>
        </r>
      </text>
    </comment>
    <comment ref="C14" authorId="0">
      <text>
        <r>
          <rPr>
            <b/>
            <sz val="9"/>
            <color indexed="81"/>
            <rFont val="MS P ゴシック"/>
          </rPr>
          <t xml:space="preserve">このセルのタブをクリックすると、施設で設定した職種が表示されるので選択入力してください。
</t>
        </r>
      </text>
    </comment>
    <comment ref="B76" authorId="0">
      <text>
        <r>
          <rPr>
            <b/>
            <sz val="9"/>
            <color indexed="81"/>
            <rFont val="MS P ゴシック"/>
          </rPr>
          <t>34）～64）行までは非表示にしています。</t>
        </r>
      </text>
    </comment>
    <comment ref="B140" authorId="0">
      <text>
        <r>
          <rPr>
            <b/>
            <sz val="9"/>
            <color indexed="81"/>
            <rFont val="MS P ゴシック"/>
          </rPr>
          <t>65）以上作成する場合は、139行目と140行目の間に行の挿入をして、必要な行数を確保してください。</t>
        </r>
      </text>
    </comment>
    <comment ref="G142" authorId="0">
      <text>
        <r>
          <rPr>
            <b/>
            <sz val="9"/>
            <color indexed="81"/>
            <rFont val="MS P ゴシック"/>
          </rPr>
          <t>夜勤人員数（実人数）の計算範囲が10行目から142行目までとしているため、この行を削除しないでください。</t>
        </r>
      </text>
    </comment>
    <comment ref="AJ148" authorId="0">
      <text>
        <r>
          <rPr>
            <b/>
            <sz val="9"/>
            <color indexed="81"/>
            <rFont val="MS P ゴシック"/>
          </rPr>
          <t>夜勤配置加算算定の場合に数値を入力してください。</t>
        </r>
      </text>
    </comment>
    <comment ref="AM148" authorId="0">
      <text>
        <r>
          <rPr>
            <b/>
            <sz val="9"/>
            <color indexed="81"/>
            <rFont val="MS P ゴシック"/>
          </rPr>
          <t>１日平均夜勤職員数が、必要な夜勤職員数を上回っていれば”OK”と表示されます。</t>
        </r>
      </text>
    </comment>
    <comment ref="G151" authorId="0">
      <text>
        <r>
          <rPr>
            <b/>
            <sz val="9"/>
            <color indexed="81"/>
            <rFont val="MS P ゴシック"/>
          </rPr>
          <t>勤務形態一覧から左記勤務形態の回数が集計されます。各列・各行も同じ。</t>
        </r>
      </text>
    </comment>
    <comment ref="AM151" authorId="0">
      <text>
        <r>
          <rPr>
            <b/>
            <sz val="9"/>
            <color indexed="81"/>
            <rFont val="MS P ゴシック"/>
          </rPr>
          <t>勤務形態ごとの１月間の勤務時間が集計されます。</t>
        </r>
      </text>
    </comment>
    <comment ref="C192" authorId="0">
      <text>
        <r>
          <rPr>
            <b/>
            <sz val="9"/>
            <color indexed="81"/>
            <rFont val="MS P ゴシック"/>
          </rPr>
          <t>法人（施設）が定める常勤の従業者が勤務すべき時間数を入力してください。</t>
        </r>
      </text>
    </comment>
    <comment ref="Z192" authorId="0">
      <text>
        <r>
          <rPr>
            <b/>
            <sz val="9"/>
            <color indexed="81"/>
            <rFont val="MS P ゴシック"/>
          </rPr>
          <t>午後10時から翌日午前5時までを含む連続する16時間で施設で定めた夜勤時間帯を入力してください。</t>
        </r>
      </text>
    </comment>
    <comment ref="E196" authorId="0">
      <text>
        <r>
          <rPr>
            <b/>
            <sz val="9"/>
            <color indexed="81"/>
            <rFont val="MS P ゴシック"/>
          </rPr>
          <t>施設が設定した職種を入力してください。
この欄に入力すると勤務形態一覧で選択入力できます。</t>
        </r>
      </text>
    </comment>
    <comment ref="I196" authorId="0">
      <text>
        <r>
          <rPr>
            <b/>
            <sz val="9"/>
            <color indexed="81"/>
            <rFont val="MS P ゴシック"/>
          </rPr>
          <t>勤務形態一覧の①ＡＢの合計数値が表示されます。</t>
        </r>
      </text>
    </comment>
    <comment ref="K196" authorId="0">
      <text>
        <r>
          <rPr>
            <b/>
            <sz val="9"/>
            <color indexed="81"/>
            <rFont val="MS P ゴシック"/>
          </rPr>
          <t>勤務形態一覧の③ＣＤの合計数値が表示されます。</t>
        </r>
        <r>
          <rPr>
            <sz val="9"/>
            <color indexed="81"/>
            <rFont val="MS P ゴシック"/>
          </rPr>
          <t xml:space="preserve">
</t>
        </r>
      </text>
    </comment>
    <comment ref="M196" authorId="0">
      <text>
        <r>
          <rPr>
            <b/>
            <sz val="9"/>
            <color indexed="81"/>
            <rFont val="MS P ゴシック"/>
          </rPr>
          <t>①ＡＢと③ＣＤの常勤換算数が表示されます。</t>
        </r>
      </text>
    </comment>
    <comment ref="S196" authorId="0">
      <text>
        <r>
          <rPr>
            <b/>
            <sz val="9"/>
            <color indexed="81"/>
            <rFont val="MS P ゴシック"/>
          </rPr>
          <t>②換算（参考）は、全職種の実労働時間数の合計を表示しています。
この数値をもって人員基準が満たされているか判断するためのものではなく、例えば、人員基準は満たされているが、職員が「人員不足を感じる」といった場合などに確認するための目安です。</t>
        </r>
      </text>
    </comment>
    <comment ref="AC197" authorId="0">
      <text>
        <r>
          <rPr>
            <b/>
            <sz val="9"/>
            <color indexed="81"/>
            <rFont val="MS P ゴシック"/>
          </rPr>
          <t>施設が設定した勤務形態を入力してください。
この欄に入力すると勤務形態一覧で選択入力できます。
※太い枠の夜勤と明けについては、勤務形態一覧の最終行に「看護職員・介護職員の夜勤人員数（実人数）」の集計を行えるよう設定しています。</t>
        </r>
      </text>
    </comment>
    <comment ref="AN197" authorId="0">
      <text>
        <r>
          <rPr>
            <b/>
            <sz val="9"/>
            <color indexed="81"/>
            <rFont val="MS P ゴシック"/>
          </rPr>
          <t>この欄は、勤務形態一覧の上段に表示するための情報ですので、削除・入力等行わないでください。</t>
        </r>
        <r>
          <rPr>
            <sz val="9"/>
            <color indexed="81"/>
            <rFont val="MS P ゴシック"/>
          </rPr>
          <t xml:space="preserve">
</t>
        </r>
      </text>
    </comment>
    <comment ref="AP197" authorId="0">
      <text>
        <r>
          <rPr>
            <b/>
            <sz val="9"/>
            <color indexed="81"/>
            <rFont val="MS P ゴシック"/>
          </rPr>
          <t>左記の勤務時間帯から夜勤時間帯の時間数を入力してください。便宜上２列で入力できるようにしています。</t>
        </r>
      </text>
    </comment>
  </commentList>
</comments>
</file>

<file path=xl/sharedStrings.xml><?xml version="1.0" encoding="utf-8"?>
<sst xmlns="http://schemas.openxmlformats.org/spreadsheetml/2006/main" xmlns:r="http://schemas.openxmlformats.org/officeDocument/2006/relationships" count="276" uniqueCount="276">
  <si>
    <t>日</t>
    <rPh sb="0" eb="1">
      <t>ヒ</t>
    </rPh>
    <phoneticPr fontId="1"/>
  </si>
  <si>
    <t xml:space="preserve"> ※午後10時から翌日午前5時までを含む連続する16時間で施設で定めたもの</t>
  </si>
  <si>
    <t>3)</t>
  </si>
  <si>
    <t>19</t>
  </si>
  <si>
    <t>作業療法士</t>
    <rPh sb="0" eb="2">
      <t>サギョウ</t>
    </rPh>
    <rPh sb="2" eb="5">
      <t>リョウホウシ</t>
    </rPh>
    <phoneticPr fontId="1"/>
  </si>
  <si>
    <t>管理者</t>
    <rPh sb="0" eb="2">
      <t>カンリ</t>
    </rPh>
    <rPh sb="2" eb="3">
      <t>シャ</t>
    </rPh>
    <phoneticPr fontId="1"/>
  </si>
  <si>
    <t>常勤換算後の人数（４週の合計から算出）</t>
  </si>
  <si>
    <t>Ｃ</t>
  </si>
  <si>
    <r>
      <t>(備考</t>
    </r>
    <r>
      <rPr>
        <sz val="10"/>
        <color theme="1"/>
        <rFont val="HGPｺﾞｼｯｸM"/>
      </rPr>
      <t>)</t>
    </r>
    <r>
      <rPr>
        <sz val="10"/>
        <color auto="1"/>
        <rFont val="HGPｺﾞｼｯｸM"/>
      </rPr>
      <t xml:space="preserve">  １</t>
    </r>
    <r>
      <rPr>
        <sz val="10"/>
        <color theme="1"/>
        <rFont val="HGPｺﾞｼｯｸM"/>
      </rPr>
      <t xml:space="preserve">  本様式には短期入所生活介護に係る従業員を併せて記載してください</t>
    </r>
    <r>
      <rPr>
        <sz val="10"/>
        <color auto="1"/>
        <rFont val="HGPｺﾞｼｯｸM"/>
      </rPr>
      <t>　</t>
    </r>
    <rPh sb="9" eb="10">
      <t>ホン</t>
    </rPh>
    <rPh sb="10" eb="12">
      <t>ヨウシキ</t>
    </rPh>
    <rPh sb="14" eb="16">
      <t>タンキ</t>
    </rPh>
    <rPh sb="16" eb="18">
      <t>ニュウショ</t>
    </rPh>
    <rPh sb="18" eb="20">
      <t>セイカツ</t>
    </rPh>
    <rPh sb="20" eb="22">
      <t>カイゴ</t>
    </rPh>
    <rPh sb="23" eb="24">
      <t>カカ</t>
    </rPh>
    <rPh sb="25" eb="28">
      <t>ジュウギョウイン</t>
    </rPh>
    <rPh sb="29" eb="30">
      <t>アワ</t>
    </rPh>
    <rPh sb="32" eb="34">
      <t>キサイ</t>
    </rPh>
    <phoneticPr fontId="1"/>
  </si>
  <si>
    <t>20：00</t>
  </si>
  <si>
    <t>⑲</t>
  </si>
  <si>
    <t>職種</t>
    <rPh sb="0" eb="2">
      <t>ショクシュ</t>
    </rPh>
    <phoneticPr fontId="1"/>
  </si>
  <si>
    <t>①×②</t>
  </si>
  <si>
    <t>年</t>
  </si>
  <si>
    <t>01</t>
  </si>
  <si>
    <r>
      <t xml:space="preserve">　 　   </t>
    </r>
    <r>
      <rPr>
        <sz val="10"/>
        <color theme="1"/>
        <rFont val="HGPｺﾞｼｯｸM"/>
      </rPr>
      <t xml:space="preserve">  </t>
    </r>
    <r>
      <rPr>
        <sz val="10"/>
        <color auto="1"/>
        <rFont val="HGPｺﾞｼｯｸM"/>
      </rPr>
      <t>３　届出を行う従業者について、４週間分の勤務すべき時間数を記入してください。勤務時間ごとに区分して番号を付し、その番号を記入してください。また、＜備考＞欄にその旨を記入してください。</t>
    </r>
    <rPh sb="10" eb="12">
      <t>トドケデ</t>
    </rPh>
    <rPh sb="13" eb="14">
      <t>オコナ</t>
    </rPh>
    <rPh sb="15" eb="18">
      <t>ジュウギョウシャ</t>
    </rPh>
    <rPh sb="23" eb="26">
      <t>４シュウカン</t>
    </rPh>
    <rPh sb="26" eb="27">
      <t>ブン</t>
    </rPh>
    <rPh sb="28" eb="30">
      <t>キンム</t>
    </rPh>
    <rPh sb="33" eb="36">
      <t>ジカンスウ</t>
    </rPh>
    <rPh sb="37" eb="39">
      <t>キニュウ</t>
    </rPh>
    <rPh sb="46" eb="50">
      <t>キンムジカン</t>
    </rPh>
    <rPh sb="53" eb="55">
      <t>クブン</t>
    </rPh>
    <rPh sb="57" eb="59">
      <t>バンゴウ</t>
    </rPh>
    <rPh sb="60" eb="61">
      <t>フ</t>
    </rPh>
    <rPh sb="63" eb="67">
      <t>ソノバンゴウ</t>
    </rPh>
    <rPh sb="68" eb="70">
      <t>キニュウ</t>
    </rPh>
    <rPh sb="81" eb="83">
      <t>ビコウ</t>
    </rPh>
    <rPh sb="84" eb="85">
      <t>ラン</t>
    </rPh>
    <rPh sb="88" eb="89">
      <t>ムネ</t>
    </rPh>
    <rPh sb="90" eb="92">
      <t>キニュウ</t>
    </rPh>
    <phoneticPr fontId="1"/>
  </si>
  <si>
    <t>備考</t>
    <rPh sb="0" eb="2">
      <t>ビコウ</t>
    </rPh>
    <phoneticPr fontId="1"/>
  </si>
  <si>
    <t>11)</t>
  </si>
  <si>
    <t>Ｄ</t>
  </si>
  <si>
    <t>③CD</t>
  </si>
  <si>
    <t>氏　　名</t>
  </si>
  <si>
    <t>A</t>
  </si>
  <si>
    <t>第　　３　　週</t>
  </si>
  <si>
    <t>5）</t>
  </si>
  <si>
    <t>Ｂ</t>
  </si>
  <si>
    <t>時間</t>
  </si>
  <si>
    <t>常勤の従業者が月・週に勤務すべき時間数→</t>
    <rPh sb="7" eb="8">
      <t>ツキ</t>
    </rPh>
    <phoneticPr fontId="1"/>
  </si>
  <si>
    <t>勤務形態</t>
    <rPh sb="2" eb="4">
      <t>ケイタイ</t>
    </rPh>
    <phoneticPr fontId="1"/>
  </si>
  <si>
    <t>18)</t>
  </si>
  <si>
    <t>22)</t>
  </si>
  <si>
    <t>週平均</t>
  </si>
  <si>
    <t>調理員</t>
    <rPh sb="0" eb="3">
      <t>チョウリイン</t>
    </rPh>
    <phoneticPr fontId="1"/>
  </si>
  <si>
    <t>21)</t>
  </si>
  <si>
    <t>職　　種</t>
  </si>
  <si>
    <t>の勤務</t>
  </si>
  <si>
    <t>13)</t>
  </si>
  <si>
    <t>記入例－勤務時間  ①７：３０～１６：００  ８ｈ、②９：３０～１８：００  ８ｈ、③１０：３０～１９：００  ８ｈ、④１６：３０～９：３０  １６ｈ  （８時間勤務でない場合は、勤務区分の右に時間数を記入）</t>
    <rPh sb="0" eb="2">
      <t>キニュウ</t>
    </rPh>
    <rPh sb="2" eb="3">
      <t>レイ</t>
    </rPh>
    <phoneticPr fontId="1"/>
  </si>
  <si>
    <t>①</t>
  </si>
  <si>
    <t>24)</t>
  </si>
  <si>
    <t>15</t>
  </si>
  <si>
    <t>第　　１　　週</t>
  </si>
  <si>
    <t>23)</t>
  </si>
  <si>
    <t>第　　２　　週</t>
  </si>
  <si>
    <t>⑤</t>
  </si>
  <si>
    <t>第　　４　　週</t>
  </si>
  <si>
    <t>月分）</t>
  </si>
  <si>
    <t>月始め日</t>
    <rPh sb="0" eb="1">
      <t>ツキ</t>
    </rPh>
    <rPh sb="1" eb="2">
      <t>ハジ</t>
    </rPh>
    <rPh sb="3" eb="4">
      <t>ヒ</t>
    </rPh>
    <phoneticPr fontId="1"/>
  </si>
  <si>
    <t>8)</t>
  </si>
  <si>
    <t>基準上、必要な夜勤職員数+夜勤職員配置加算上の配置数</t>
    <rPh sb="13" eb="15">
      <t>ヤキン</t>
    </rPh>
    <rPh sb="15" eb="17">
      <t>ショクイン</t>
    </rPh>
    <rPh sb="17" eb="19">
      <t>ハイチ</t>
    </rPh>
    <rPh sb="19" eb="21">
      <t>カサン</t>
    </rPh>
    <rPh sb="21" eb="22">
      <t>ジョウ</t>
    </rPh>
    <rPh sb="23" eb="25">
      <t>ハイチ</t>
    </rPh>
    <rPh sb="25" eb="26">
      <t>スウ</t>
    </rPh>
    <phoneticPr fontId="1"/>
  </si>
  <si>
    <t>４週の合計※カッコ内は月合計</t>
    <rPh sb="9" eb="10">
      <t>ナイ</t>
    </rPh>
    <rPh sb="11" eb="12">
      <t>ツキ</t>
    </rPh>
    <rPh sb="12" eb="14">
      <t>ゴウケイ</t>
    </rPh>
    <phoneticPr fontId="1"/>
  </si>
  <si>
    <t>曜日</t>
    <rPh sb="0" eb="2">
      <t>ヨウビ</t>
    </rPh>
    <phoneticPr fontId="1"/>
  </si>
  <si>
    <t>従業者の勤務の体制及び勤務形態一覧表の記載事項</t>
    <rPh sb="19" eb="21">
      <t>キサイ</t>
    </rPh>
    <rPh sb="21" eb="23">
      <t>ジコウ</t>
    </rPh>
    <phoneticPr fontId="1"/>
  </si>
  <si>
    <t>形態</t>
    <rPh sb="0" eb="2">
      <t>ケイタイ</t>
    </rPh>
    <phoneticPr fontId="1"/>
  </si>
  <si>
    <t>①AB</t>
  </si>
  <si>
    <t>②換算</t>
    <rPh sb="1" eb="3">
      <t>カンザン</t>
    </rPh>
    <phoneticPr fontId="1"/>
  </si>
  <si>
    <t>1)</t>
  </si>
  <si>
    <t>6)</t>
  </si>
  <si>
    <t>⑧</t>
  </si>
  <si>
    <t>09</t>
  </si>
  <si>
    <t>遅出</t>
    <rPh sb="0" eb="2">
      <t>オソデ</t>
    </rPh>
    <phoneticPr fontId="1"/>
  </si>
  <si>
    <t>17)</t>
  </si>
  <si>
    <t>薬剤師</t>
  </si>
  <si>
    <t>⑦</t>
  </si>
  <si>
    <t>時間</t>
    <rPh sb="0" eb="2">
      <t>ジカン</t>
    </rPh>
    <phoneticPr fontId="1"/>
  </si>
  <si>
    <t>2)</t>
  </si>
  <si>
    <t>勤務形態</t>
    <rPh sb="0" eb="2">
      <t>キンム</t>
    </rPh>
    <rPh sb="2" eb="4">
      <t>ケイタイ</t>
    </rPh>
    <phoneticPr fontId="1"/>
  </si>
  <si>
    <t>20)</t>
  </si>
  <si>
    <t>14)</t>
  </si>
  <si>
    <t>4)</t>
  </si>
  <si>
    <t>55)</t>
  </si>
  <si>
    <t>③</t>
  </si>
  <si>
    <t>5)</t>
  </si>
  <si>
    <t>⑩</t>
  </si>
  <si>
    <t>19)</t>
  </si>
  <si>
    <t>特</t>
    <rPh sb="0" eb="1">
      <t>トク</t>
    </rPh>
    <phoneticPr fontId="1"/>
  </si>
  <si>
    <t>7)</t>
  </si>
  <si>
    <t>61)</t>
  </si>
  <si>
    <t>夜</t>
    <rPh sb="0" eb="1">
      <t>ヨル</t>
    </rPh>
    <phoneticPr fontId="1"/>
  </si>
  <si>
    <t>59)</t>
  </si>
  <si>
    <t>13</t>
  </si>
  <si>
    <t>9)</t>
  </si>
  <si>
    <t>明</t>
    <rPh sb="0" eb="1">
      <t>ア</t>
    </rPh>
    <phoneticPr fontId="1"/>
  </si>
  <si>
    <t>人</t>
    <rPh sb="0" eb="1">
      <t>ニン</t>
    </rPh>
    <phoneticPr fontId="1"/>
  </si>
  <si>
    <t>10)</t>
  </si>
  <si>
    <t>12)</t>
  </si>
  <si>
    <t>60)</t>
  </si>
  <si>
    <t>25)</t>
  </si>
  <si>
    <t>15)</t>
  </si>
  <si>
    <t>37)</t>
  </si>
  <si>
    <t>16)</t>
  </si>
  <si>
    <t>②</t>
  </si>
  <si>
    <t>26)</t>
  </si>
  <si>
    <t>27)</t>
  </si>
  <si>
    <t>②換算（参考）</t>
    <rPh sb="1" eb="3">
      <t>カンザン</t>
    </rPh>
    <rPh sb="4" eb="6">
      <t>サンコウ</t>
    </rPh>
    <phoneticPr fontId="1"/>
  </si>
  <si>
    <t>有</t>
    <rPh sb="0" eb="1">
      <t>タモツ</t>
    </rPh>
    <phoneticPr fontId="1"/>
  </si>
  <si>
    <t>28)</t>
  </si>
  <si>
    <t>29)</t>
  </si>
  <si>
    <t>30)</t>
  </si>
  <si>
    <t>31)</t>
  </si>
  <si>
    <t>17）</t>
  </si>
  <si>
    <t>32)</t>
  </si>
  <si>
    <t>33)</t>
  </si>
  <si>
    <t>34)</t>
  </si>
  <si>
    <t>12：40</t>
  </si>
  <si>
    <t>35)</t>
  </si>
  <si>
    <t>36)</t>
  </si>
  <si>
    <t>38)</t>
  </si>
  <si>
    <t>39)</t>
  </si>
  <si>
    <t>＝</t>
  </si>
  <si>
    <t>40)</t>
  </si>
  <si>
    <t>⑱</t>
  </si>
  <si>
    <t>41)</t>
  </si>
  <si>
    <r>
      <t>　　  　</t>
    </r>
    <r>
      <rPr>
        <sz val="10"/>
        <color theme="1"/>
        <rFont val="HGPｺﾞｼｯｸM"/>
      </rPr>
      <t xml:space="preserve">  ６</t>
    </r>
    <r>
      <rPr>
        <sz val="10"/>
        <color auto="1"/>
        <rFont val="HGPｺﾞｼｯｸM"/>
      </rPr>
      <t>　算出にあたっては、小数点以下第２位を切り捨ててください。</t>
    </r>
  </si>
  <si>
    <t>42)</t>
  </si>
  <si>
    <t>特休</t>
    <rPh sb="0" eb="1">
      <t>トク</t>
    </rPh>
    <rPh sb="1" eb="2">
      <t>キュウ</t>
    </rPh>
    <phoneticPr fontId="1"/>
  </si>
  <si>
    <t>43)</t>
  </si>
  <si>
    <t>理学療法士</t>
    <rPh sb="2" eb="5">
      <t>リョウホウシ</t>
    </rPh>
    <phoneticPr fontId="1"/>
  </si>
  <si>
    <t>10）</t>
  </si>
  <si>
    <t>44)</t>
  </si>
  <si>
    <t>45)</t>
  </si>
  <si>
    <t>46)</t>
  </si>
  <si>
    <t>47)</t>
  </si>
  <si>
    <t>08</t>
  </si>
  <si>
    <t>⑥</t>
  </si>
  <si>
    <t>48)</t>
  </si>
  <si>
    <t>16：30</t>
  </si>
  <si>
    <t>49)</t>
  </si>
  <si>
    <t>50)</t>
  </si>
  <si>
    <t>51)</t>
  </si>
  <si>
    <t>⑨</t>
  </si>
  <si>
    <t>52)</t>
  </si>
  <si>
    <t>人（</t>
    <rPh sb="0" eb="1">
      <t>ニン</t>
    </rPh>
    <phoneticPr fontId="1"/>
  </si>
  <si>
    <t>53)</t>
  </si>
  <si>
    <t>54)</t>
  </si>
  <si>
    <t>56)</t>
  </si>
  <si>
    <t>57)</t>
  </si>
  <si>
    <t>58)</t>
  </si>
  <si>
    <t>15：25</t>
  </si>
  <si>
    <t>62)</t>
  </si>
  <si>
    <t>12）</t>
  </si>
  <si>
    <t>63)</t>
  </si>
  <si>
    <t>64)</t>
  </si>
  <si>
    <t>65)</t>
  </si>
  <si>
    <r>
      <t xml:space="preserve">　      </t>
    </r>
    <r>
      <rPr>
        <sz val="10"/>
        <color theme="1"/>
        <rFont val="HGPｺﾞｼｯｸM"/>
      </rPr>
      <t xml:space="preserve">  </t>
    </r>
    <r>
      <rPr>
        <sz val="10"/>
        <color auto="1"/>
        <rFont val="HGPｺﾞｼｯｸM"/>
      </rPr>
      <t>２　「人員配置区分」又は「該当する体制等」欄には、別紙「介護報酬加算等状況一覧表」に掲げる人員配置区分の類型又は該当する体制加算の内容をそのまま記載してください。</t>
    </r>
    <rPh sb="12" eb="14">
      <t>ジンイン</t>
    </rPh>
    <rPh sb="14" eb="16">
      <t>ハイチ</t>
    </rPh>
    <rPh sb="16" eb="18">
      <t>クブン</t>
    </rPh>
    <rPh sb="19" eb="20">
      <t>マタ</t>
    </rPh>
    <rPh sb="22" eb="24">
      <t>ガイトウ</t>
    </rPh>
    <rPh sb="26" eb="28">
      <t>タイセイ</t>
    </rPh>
    <rPh sb="28" eb="29">
      <t>トウ</t>
    </rPh>
    <rPh sb="30" eb="31">
      <t>ラン</t>
    </rPh>
    <rPh sb="34" eb="36">
      <t>ベッシ</t>
    </rPh>
    <rPh sb="37" eb="41">
      <t>カイゴホウシュウ</t>
    </rPh>
    <rPh sb="41" eb="43">
      <t>カサン</t>
    </rPh>
    <rPh sb="43" eb="44">
      <t>トウ</t>
    </rPh>
    <rPh sb="44" eb="46">
      <t>ジョウキョウ</t>
    </rPh>
    <rPh sb="46" eb="49">
      <t>イチランヒョウ</t>
    </rPh>
    <rPh sb="51" eb="52">
      <t>カカ</t>
    </rPh>
    <rPh sb="54" eb="56">
      <t>ジンイン</t>
    </rPh>
    <rPh sb="56" eb="58">
      <t>ハイチ</t>
    </rPh>
    <rPh sb="58" eb="60">
      <t>クブン</t>
    </rPh>
    <rPh sb="61" eb="63">
      <t>ルイケイ</t>
    </rPh>
    <rPh sb="63" eb="64">
      <t>マタ</t>
    </rPh>
    <rPh sb="65" eb="67">
      <t>ガイトウ</t>
    </rPh>
    <rPh sb="69" eb="71">
      <t>タイセイ</t>
    </rPh>
    <rPh sb="71" eb="73">
      <t>カサン</t>
    </rPh>
    <rPh sb="74" eb="76">
      <t>ナイヨウ</t>
    </rPh>
    <rPh sb="81" eb="83">
      <t>キサイ</t>
    </rPh>
    <phoneticPr fontId="1"/>
  </si>
  <si>
    <t>夜/明</t>
    <rPh sb="0" eb="1">
      <t>ヨル</t>
    </rPh>
    <rPh sb="2" eb="3">
      <t>ア</t>
    </rPh>
    <phoneticPr fontId="1"/>
  </si>
  <si>
    <r>
      <t xml:space="preserve">　　　  </t>
    </r>
    <r>
      <rPr>
        <sz val="10"/>
        <color theme="1"/>
        <rFont val="HGPｺﾞｼｯｸM"/>
      </rPr>
      <t xml:space="preserve">  </t>
    </r>
    <r>
      <rPr>
        <sz val="10"/>
        <color auto="1"/>
        <rFont val="HGPｺﾞｼｯｸM"/>
      </rPr>
      <t>４　届出する従業者の職種ごとに下記の勤務形態の区分の順にまとめで記載してください。</t>
    </r>
    <rPh sb="9" eb="11">
      <t>トドケデ</t>
    </rPh>
    <rPh sb="13" eb="16">
      <t>ジュウギョウシャ</t>
    </rPh>
    <rPh sb="17" eb="19">
      <t>ショクシュ</t>
    </rPh>
    <rPh sb="22" eb="24">
      <t>カキ</t>
    </rPh>
    <rPh sb="25" eb="27">
      <t>キンム</t>
    </rPh>
    <rPh sb="27" eb="29">
      <t>ケイタイ</t>
    </rPh>
    <rPh sb="30" eb="32">
      <t>クブン</t>
    </rPh>
    <rPh sb="33" eb="34">
      <t>ジュン</t>
    </rPh>
    <rPh sb="39" eb="41">
      <t>キサイ</t>
    </rPh>
    <phoneticPr fontId="1"/>
  </si>
  <si>
    <t>勤務形態の区分　Ａ：常勤で専従　Ｂ：常勤で兼務　Ｃ：常勤以外で専従　Ｄ：常勤以外で兼務</t>
  </si>
  <si>
    <r>
      <t xml:space="preserve">　　　  </t>
    </r>
    <r>
      <rPr>
        <sz val="10"/>
        <color theme="1"/>
        <rFont val="HGPｺﾞｼｯｸM"/>
      </rPr>
      <t xml:space="preserve">  ５</t>
    </r>
    <r>
      <rPr>
        <sz val="10"/>
        <color auto="1"/>
        <rFont val="HGPｺﾞｼｯｸM"/>
      </rPr>
      <t>　常勤換算が必要な職種は、Ａ～Ｄの「週平均の勤務時間」をすべて足し、常勤の従業者が週に勤務すべき時間数で割って、「常勤換算後の人数」を算出してください。</t>
    </r>
  </si>
  <si>
    <t>05</t>
  </si>
  <si>
    <t>常勤の従業者が週に勤務すべき時間数</t>
  </si>
  <si>
    <t>ｈ/日×</t>
    <rPh sb="2" eb="3">
      <t>ヒ</t>
    </rPh>
    <phoneticPr fontId="1"/>
  </si>
  <si>
    <t>11：25</t>
  </si>
  <si>
    <t>日＝</t>
    <rPh sb="0" eb="1">
      <t>ヒ</t>
    </rPh>
    <phoneticPr fontId="1"/>
  </si>
  <si>
    <t>公</t>
    <rPh sb="0" eb="1">
      <t>コウ</t>
    </rPh>
    <phoneticPr fontId="1"/>
  </si>
  <si>
    <t>ｈ/週</t>
    <rPh sb="2" eb="3">
      <t>シュウ</t>
    </rPh>
    <phoneticPr fontId="1"/>
  </si>
  <si>
    <t>夜勤時間帯</t>
    <rPh sb="0" eb="2">
      <t>ヤキン</t>
    </rPh>
    <rPh sb="2" eb="5">
      <t>ジカンタイ</t>
    </rPh>
    <phoneticPr fontId="1"/>
  </si>
  <si>
    <t>2）</t>
  </si>
  <si>
    <t>～</t>
  </si>
  <si>
    <t>ｈ</t>
  </si>
  <si>
    <t>週＝</t>
    <rPh sb="0" eb="1">
      <t>シュウ</t>
    </rPh>
    <phoneticPr fontId="1"/>
  </si>
  <si>
    <t>日勤Ｂ</t>
    <rPh sb="0" eb="2">
      <t>ニッキン</t>
    </rPh>
    <phoneticPr fontId="1"/>
  </si>
  <si>
    <t>ｈ/月</t>
    <rPh sb="2" eb="3">
      <t>ツキ</t>
    </rPh>
    <phoneticPr fontId="1"/>
  </si>
  <si>
    <t>人数</t>
    <rPh sb="0" eb="2">
      <t>ニンズ</t>
    </rPh>
    <phoneticPr fontId="1"/>
  </si>
  <si>
    <t>延夜勤時間数（Ａ）</t>
  </si>
  <si>
    <t>計</t>
    <rPh sb="0" eb="1">
      <t>ケイ</t>
    </rPh>
    <phoneticPr fontId="1"/>
  </si>
  <si>
    <t>勤務時間帯</t>
    <rPh sb="0" eb="2">
      <t>キンム</t>
    </rPh>
    <rPh sb="2" eb="4">
      <t>ジカン</t>
    </rPh>
    <rPh sb="4" eb="5">
      <t>タイ</t>
    </rPh>
    <phoneticPr fontId="1"/>
  </si>
  <si>
    <t>勤務時間</t>
    <rPh sb="0" eb="2">
      <t>キンム</t>
    </rPh>
    <rPh sb="2" eb="4">
      <t>ジカン</t>
    </rPh>
    <phoneticPr fontId="1"/>
  </si>
  <si>
    <t>夜勤時間帯の時間</t>
    <rPh sb="0" eb="2">
      <t>ヤキン</t>
    </rPh>
    <rPh sb="2" eb="5">
      <t>ジカンタイ</t>
    </rPh>
    <rPh sb="6" eb="8">
      <t>ジカン</t>
    </rPh>
    <phoneticPr fontId="1"/>
  </si>
  <si>
    <t>→</t>
  </si>
  <si>
    <t>夜勤</t>
    <rPh sb="0" eb="2">
      <t>ヤキン</t>
    </rPh>
    <phoneticPr fontId="1"/>
  </si>
  <si>
    <t>明け</t>
    <rPh sb="0" eb="1">
      <t>ア</t>
    </rPh>
    <phoneticPr fontId="1"/>
  </si>
  <si>
    <t>常勤換算後の人数
（４週の合計から算出）</t>
    <rPh sb="11" eb="12">
      <t>シュウ</t>
    </rPh>
    <rPh sb="13" eb="15">
      <t>ゴウケイ</t>
    </rPh>
    <rPh sb="17" eb="19">
      <t>サンシュツ</t>
    </rPh>
    <phoneticPr fontId="1"/>
  </si>
  <si>
    <t>日勤Ａ</t>
    <rPh sb="0" eb="2">
      <t>ニッキン</t>
    </rPh>
    <phoneticPr fontId="1"/>
  </si>
  <si>
    <t>早出</t>
    <rPh sb="0" eb="2">
      <t>ハヤデ</t>
    </rPh>
    <phoneticPr fontId="1"/>
  </si>
  <si>
    <t>午前Ａ</t>
    <rPh sb="0" eb="2">
      <t>ゴゼン</t>
    </rPh>
    <phoneticPr fontId="1"/>
  </si>
  <si>
    <t>午後Ａ</t>
    <rPh sb="0" eb="2">
      <t>ゴゴ</t>
    </rPh>
    <phoneticPr fontId="1"/>
  </si>
  <si>
    <t>午前Ｂ</t>
    <rPh sb="0" eb="2">
      <t>ゴゼン</t>
    </rPh>
    <phoneticPr fontId="1"/>
  </si>
  <si>
    <t>午後Ｂ</t>
    <rPh sb="0" eb="2">
      <t>ゴゴ</t>
    </rPh>
    <phoneticPr fontId="1"/>
  </si>
  <si>
    <t>午後Ｃ</t>
    <rPh sb="0" eb="2">
      <t>ゴゴ</t>
    </rPh>
    <phoneticPr fontId="1"/>
  </si>
  <si>
    <t>⑪</t>
  </si>
  <si>
    <t>15：45</t>
  </si>
  <si>
    <t>午後Ｄ</t>
    <rPh sb="0" eb="2">
      <t>ゴゴ</t>
    </rPh>
    <phoneticPr fontId="1"/>
  </si>
  <si>
    <t>日勤Ｃ</t>
    <rPh sb="0" eb="2">
      <t>ニッキン</t>
    </rPh>
    <phoneticPr fontId="1"/>
  </si>
  <si>
    <t>午前Ｃ</t>
    <rPh sb="0" eb="2">
      <t>ゴゼン</t>
    </rPh>
    <phoneticPr fontId="1"/>
  </si>
  <si>
    <t>⑳</t>
  </si>
  <si>
    <t>午前Ｄ</t>
    <rPh sb="0" eb="2">
      <t>ゴゼン</t>
    </rPh>
    <phoneticPr fontId="1"/>
  </si>
  <si>
    <t>公休</t>
    <rPh sb="0" eb="2">
      <t>コウキュウ</t>
    </rPh>
    <phoneticPr fontId="1"/>
  </si>
  <si>
    <t>有休</t>
    <rPh sb="0" eb="2">
      <t>ユウキュウ</t>
    </rPh>
    <phoneticPr fontId="1"/>
  </si>
  <si>
    <t>欠</t>
    <rPh sb="0" eb="1">
      <t>ケツ</t>
    </rPh>
    <phoneticPr fontId="1"/>
  </si>
  <si>
    <t>24）</t>
  </si>
  <si>
    <t>欠勤</t>
    <rPh sb="0" eb="2">
      <t>ケッキン</t>
    </rPh>
    <phoneticPr fontId="1"/>
  </si>
  <si>
    <t>人）</t>
    <rPh sb="0" eb="1">
      <t>ニン</t>
    </rPh>
    <phoneticPr fontId="1"/>
  </si>
  <si>
    <t>-</t>
  </si>
  <si>
    <t>02</t>
  </si>
  <si>
    <t>03</t>
  </si>
  <si>
    <t>04</t>
  </si>
  <si>
    <t>06</t>
  </si>
  <si>
    <t>07</t>
  </si>
  <si>
    <t>10</t>
  </si>
  <si>
    <t>11</t>
  </si>
  <si>
    <t>12</t>
  </si>
  <si>
    <t>14</t>
  </si>
  <si>
    <t>16</t>
  </si>
  <si>
    <t>17</t>
  </si>
  <si>
    <t>18</t>
  </si>
  <si>
    <t>20</t>
  </si>
  <si>
    <t>21</t>
  </si>
  <si>
    <t>22</t>
  </si>
  <si>
    <t>23</t>
  </si>
  <si>
    <t>24</t>
  </si>
  <si>
    <t>9）</t>
  </si>
  <si>
    <t>勤務形態：Ａ常勤専従、Ｂ常勤兼務、Ｃ常勤以外専従、Ｄ常勤以外兼務</t>
    <rPh sb="20" eb="22">
      <t>イガイ</t>
    </rPh>
    <rPh sb="28" eb="30">
      <t>イガイ</t>
    </rPh>
    <rPh sb="30" eb="32">
      <t>ケンム</t>
    </rPh>
    <phoneticPr fontId="1"/>
  </si>
  <si>
    <t>※勤務については予定ではなく実績を記入し、順番については職員配置の状況の順に記入してください。</t>
  </si>
  <si>
    <t>※当該一覧の記載事項は、下部にありますので作成の際にご確認ください。</t>
    <rPh sb="1" eb="3">
      <t>トウガイ</t>
    </rPh>
    <rPh sb="3" eb="5">
      <t>イチラン</t>
    </rPh>
    <rPh sb="6" eb="8">
      <t>キサイ</t>
    </rPh>
    <rPh sb="8" eb="10">
      <t>ジコウ</t>
    </rPh>
    <rPh sb="12" eb="14">
      <t>カブ</t>
    </rPh>
    <rPh sb="21" eb="23">
      <t>サクセイ</t>
    </rPh>
    <rPh sb="24" eb="25">
      <t>サイ</t>
    </rPh>
    <rPh sb="27" eb="29">
      <t>カクニン</t>
    </rPh>
    <phoneticPr fontId="1"/>
  </si>
  <si>
    <t>看護職員・介護職員の夜勤人員数（実人数）</t>
    <rPh sb="0" eb="2">
      <t>カンゴ</t>
    </rPh>
    <rPh sb="2" eb="4">
      <t>ショクイン</t>
    </rPh>
    <rPh sb="5" eb="7">
      <t>カイゴ</t>
    </rPh>
    <rPh sb="7" eb="9">
      <t>ショクイン</t>
    </rPh>
    <rPh sb="10" eb="12">
      <t>ヤキン</t>
    </rPh>
    <rPh sb="12" eb="14">
      <t>ジンイン</t>
    </rPh>
    <rPh sb="14" eb="15">
      <t>スウ</t>
    </rPh>
    <rPh sb="16" eb="17">
      <t>ジツ</t>
    </rPh>
    <rPh sb="17" eb="19">
      <t>ニンズウ</t>
    </rPh>
    <phoneticPr fontId="16"/>
  </si>
  <si>
    <t>（令和</t>
    <rPh sb="1" eb="3">
      <t>レイワ</t>
    </rPh>
    <phoneticPr fontId="1"/>
  </si>
  <si>
    <t>17：30</t>
  </si>
  <si>
    <t>医師</t>
    <rPh sb="0" eb="2">
      <t>イシ</t>
    </rPh>
    <phoneticPr fontId="1"/>
  </si>
  <si>
    <t>生活相談員</t>
    <rPh sb="0" eb="2">
      <t>セイカツ</t>
    </rPh>
    <rPh sb="2" eb="5">
      <t>ソウダンイン</t>
    </rPh>
    <phoneticPr fontId="1"/>
  </si>
  <si>
    <t>看護職員（正）</t>
    <rPh sb="0" eb="2">
      <t>カンゴ</t>
    </rPh>
    <rPh sb="2" eb="4">
      <t>ショクイン</t>
    </rPh>
    <rPh sb="5" eb="6">
      <t>セイ</t>
    </rPh>
    <phoneticPr fontId="1"/>
  </si>
  <si>
    <t>看護職員（准）</t>
    <rPh sb="0" eb="2">
      <t>カンゴ</t>
    </rPh>
    <rPh sb="2" eb="4">
      <t>ショクイン</t>
    </rPh>
    <rPh sb="5" eb="6">
      <t>ジュン</t>
    </rPh>
    <phoneticPr fontId="1"/>
  </si>
  <si>
    <t>介護職員</t>
    <rPh sb="0" eb="2">
      <t>カイゴ</t>
    </rPh>
    <rPh sb="2" eb="4">
      <t>ショクイン</t>
    </rPh>
    <phoneticPr fontId="1"/>
  </si>
  <si>
    <t>管理栄養士</t>
    <rPh sb="0" eb="2">
      <t>カンリ</t>
    </rPh>
    <rPh sb="2" eb="5">
      <t>エイヨウシ</t>
    </rPh>
    <phoneticPr fontId="1"/>
  </si>
  <si>
    <t>栄養士</t>
    <rPh sb="0" eb="3">
      <t>エイヨウシ</t>
    </rPh>
    <phoneticPr fontId="1"/>
  </si>
  <si>
    <t>機能訓練指導員</t>
    <rPh sb="0" eb="2">
      <t>キノウ</t>
    </rPh>
    <rPh sb="2" eb="4">
      <t>クンレン</t>
    </rPh>
    <rPh sb="4" eb="7">
      <t>シドウイン</t>
    </rPh>
    <phoneticPr fontId="1"/>
  </si>
  <si>
    <t>言語聴覚士</t>
    <rPh sb="0" eb="2">
      <t>ゲンゴ</t>
    </rPh>
    <rPh sb="2" eb="4">
      <t>チョウカク</t>
    </rPh>
    <rPh sb="4" eb="5">
      <t>シ</t>
    </rPh>
    <phoneticPr fontId="1"/>
  </si>
  <si>
    <t>介護支援専門員</t>
    <rPh sb="0" eb="2">
      <t>カイゴ</t>
    </rPh>
    <rPh sb="2" eb="4">
      <t>シエン</t>
    </rPh>
    <rPh sb="4" eb="7">
      <t>センモンイン</t>
    </rPh>
    <phoneticPr fontId="1"/>
  </si>
  <si>
    <t>事務職員</t>
    <rPh sb="0" eb="2">
      <t>ジム</t>
    </rPh>
    <rPh sb="2" eb="4">
      <t>ショクイン</t>
    </rPh>
    <phoneticPr fontId="1"/>
  </si>
  <si>
    <t>その他の職員</t>
    <rPh sb="2" eb="3">
      <t>タ</t>
    </rPh>
    <rPh sb="4" eb="6">
      <t>ショクイン</t>
    </rPh>
    <phoneticPr fontId="1"/>
  </si>
  <si>
    <t>予/実</t>
    <rPh sb="0" eb="1">
      <t>ヨ</t>
    </rPh>
    <rPh sb="2" eb="3">
      <t>ジツ</t>
    </rPh>
    <phoneticPr fontId="1"/>
  </si>
  <si>
    <t>8）</t>
  </si>
  <si>
    <t>従業者の勤務の体制及び勤務形態一覧表（予定/実績）</t>
    <rPh sb="19" eb="21">
      <t>ヨテイ</t>
    </rPh>
    <rPh sb="22" eb="24">
      <t>ジッセキ</t>
    </rPh>
    <phoneticPr fontId="1"/>
  </si>
  <si>
    <t>1）</t>
  </si>
  <si>
    <t>3）</t>
  </si>
  <si>
    <t>13：00</t>
  </si>
  <si>
    <t>4）</t>
  </si>
  <si>
    <t>6）</t>
  </si>
  <si>
    <t>7）</t>
  </si>
  <si>
    <t>11）</t>
  </si>
  <si>
    <t>13）</t>
  </si>
  <si>
    <t>14）</t>
  </si>
  <si>
    <t>③延夜勤時間数の合計⇒</t>
    <rPh sb="8" eb="10">
      <t>ゴウケイ</t>
    </rPh>
    <phoneticPr fontId="1"/>
  </si>
  <si>
    <t>15）</t>
  </si>
  <si>
    <t>16）</t>
  </si>
  <si>
    <t>18）</t>
  </si>
  <si>
    <t>19）</t>
  </si>
  <si>
    <t>20）</t>
  </si>
  <si>
    <t>21）</t>
  </si>
  <si>
    <t>22）</t>
  </si>
  <si>
    <t>23）</t>
  </si>
  <si>
    <t>0：00</t>
  </si>
  <si>
    <t>8：40</t>
  </si>
  <si>
    <t>7：10</t>
  </si>
  <si>
    <t>13：30</t>
  </si>
  <si>
    <t>9：00</t>
  </si>
  <si>
    <t>16：00</t>
  </si>
  <si>
    <t>9：15</t>
  </si>
  <si>
    <t>17：15</t>
  </si>
  <si>
    <t>↑文字列設定しています。</t>
    <rPh sb="1" eb="4">
      <t>モジレツ</t>
    </rPh>
    <rPh sb="4" eb="6">
      <t>セッテイ</t>
    </rPh>
    <phoneticPr fontId="1"/>
  </si>
  <si>
    <t>17：00</t>
  </si>
  <si>
    <t>11：10</t>
  </si>
  <si>
    <t>月合計</t>
    <rPh sb="0" eb="1">
      <t>ツキ</t>
    </rPh>
    <rPh sb="1" eb="3">
      <t>ゴウケイ</t>
    </rPh>
    <phoneticPr fontId="1"/>
  </si>
  <si>
    <t>25</t>
  </si>
  <si>
    <t>勤務形態・（勤務時間帯）・勤務時間</t>
    <rPh sb="0" eb="2">
      <t>キンム</t>
    </rPh>
    <rPh sb="2" eb="4">
      <t>ケイタイ</t>
    </rPh>
    <rPh sb="6" eb="8">
      <t>キンム</t>
    </rPh>
    <rPh sb="8" eb="10">
      <t>ジカン</t>
    </rPh>
    <rPh sb="10" eb="11">
      <t>タイ</t>
    </rPh>
    <rPh sb="13" eb="15">
      <t>キンム</t>
    </rPh>
    <rPh sb="15" eb="17">
      <t>ジカン</t>
    </rPh>
    <phoneticPr fontId="1"/>
  </si>
  <si>
    <t>計算月の日数</t>
  </si>
  <si>
    <t>×</t>
  </si>
  <si>
    <t>計算月の時間数（Ｂ）</t>
    <rPh sb="4" eb="7">
      <t>ジカンスウ</t>
    </rPh>
    <phoneticPr fontId="1"/>
  </si>
  <si>
    <t>（Ａ）÷（Ｂ）</t>
  </si>
  <si>
    <t>25）</t>
  </si>
  <si>
    <t>人+</t>
    <rPh sb="0" eb="1">
      <t>ニン</t>
    </rPh>
    <phoneticPr fontId="1"/>
  </si>
  <si>
    <t>≧</t>
  </si>
  <si>
    <t>１日平均夜勤職員数</t>
    <rPh sb="1" eb="2">
      <t>ヒ</t>
    </rPh>
    <rPh sb="2" eb="4">
      <t>ヘイキン</t>
    </rPh>
    <rPh sb="4" eb="6">
      <t>ヤキン</t>
    </rPh>
    <rPh sb="6" eb="8">
      <t>ショクイン</t>
    </rPh>
    <rPh sb="8" eb="9">
      <t>スウ</t>
    </rPh>
    <phoneticPr fontId="1"/>
  </si>
  <si>
    <t>〇〇　〇〇</t>
  </si>
  <si>
    <t>介護職員（介福）</t>
    <rPh sb="0" eb="2">
      <t>カイゴ</t>
    </rPh>
    <rPh sb="2" eb="4">
      <t>ショクイン</t>
    </rPh>
    <rPh sb="5" eb="6">
      <t>スケ</t>
    </rPh>
    <rPh sb="6" eb="7">
      <t>フク</t>
    </rPh>
    <phoneticPr fontId="1"/>
  </si>
  <si>
    <r>
      <t>従業者の勤務の体制及び勤務形態一覧表の記載事項（</t>
    </r>
    <r>
      <rPr>
        <b/>
        <sz val="12"/>
        <color rgb="FFFF0000"/>
        <rFont val="HGPｺﾞｼｯｸM"/>
      </rPr>
      <t>施設の基本設定</t>
    </r>
    <r>
      <rPr>
        <b/>
        <sz val="12"/>
        <color auto="1"/>
        <rFont val="HGPｺﾞｼｯｸM"/>
      </rPr>
      <t>）</t>
    </r>
    <r>
      <rPr>
        <b/>
        <sz val="12"/>
        <color rgb="FFFF0000"/>
        <rFont val="HGPｺﾞｼｯｸM"/>
      </rPr>
      <t>※職種、常勤時間数、勤務形態、勤務時間帯、夜勤時間帯などの設定</t>
    </r>
    <rPh sb="19" eb="21">
      <t>キサイ</t>
    </rPh>
    <rPh sb="21" eb="23">
      <t>ジコウ</t>
    </rPh>
    <rPh sb="24" eb="26">
      <t>シセツ</t>
    </rPh>
    <rPh sb="27" eb="29">
      <t>キホン</t>
    </rPh>
    <rPh sb="29" eb="31">
      <t>セッテイ</t>
    </rPh>
    <rPh sb="33" eb="35">
      <t>ショクシュ</t>
    </rPh>
    <rPh sb="36" eb="38">
      <t>ジョウキン</t>
    </rPh>
    <rPh sb="38" eb="41">
      <t>ジカンスウ</t>
    </rPh>
    <rPh sb="42" eb="44">
      <t>キンム</t>
    </rPh>
    <rPh sb="44" eb="46">
      <t>ケイタイ</t>
    </rPh>
    <rPh sb="47" eb="49">
      <t>キンム</t>
    </rPh>
    <rPh sb="49" eb="51">
      <t>ジカン</t>
    </rPh>
    <rPh sb="51" eb="52">
      <t>タイ</t>
    </rPh>
    <rPh sb="53" eb="55">
      <t>ヤキン</t>
    </rPh>
    <rPh sb="55" eb="58">
      <t>ジカンタイ</t>
    </rPh>
    <rPh sb="61" eb="63">
      <t>セッテイ</t>
    </rPh>
    <phoneticPr fontId="1"/>
  </si>
  <si>
    <r>
      <t>従業者の勤務の体制及び勤務形態一覧表（予定/実績）【</t>
    </r>
    <r>
      <rPr>
        <b/>
        <sz val="12"/>
        <color rgb="FFFF0000"/>
        <rFont val="HGPｺﾞｼｯｸM"/>
      </rPr>
      <t>夜勤時間帯：時間数</t>
    </r>
    <r>
      <rPr>
        <b/>
        <sz val="12"/>
        <color auto="1"/>
        <rFont val="HGPｺﾞｼｯｸM"/>
      </rPr>
      <t>】※夜勤職員（看護職員・介護職員）のみで一覧を作成した場合に活用できます。</t>
    </r>
    <rPh sb="19" eb="21">
      <t>ヨテイ</t>
    </rPh>
    <rPh sb="22" eb="24">
      <t>ジッセキ</t>
    </rPh>
    <rPh sb="26" eb="28">
      <t>ヤキン</t>
    </rPh>
    <rPh sb="28" eb="31">
      <t>ジカンタイ</t>
    </rPh>
    <rPh sb="32" eb="34">
      <t>ジカン</t>
    </rPh>
    <rPh sb="34" eb="35">
      <t>スウ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</si>
</sst>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7" formatCode="0&quot;人&quot;"/>
    <numFmt numFmtId="184" formatCode="0&quot;回&quot;"/>
    <numFmt numFmtId="179" formatCode="0.0"/>
    <numFmt numFmtId="180" formatCode="0.000"/>
    <numFmt numFmtId="176" formatCode="\(&quot;月&quot;&quot;の&quot;&quot;日&quot;&quot;数&quot;0\)"/>
    <numFmt numFmtId="181" formatCode="\(0.00\)"/>
    <numFmt numFmtId="182" formatCode="\(0\)&quot;月の計&quot;"/>
    <numFmt numFmtId="183" formatCode="\(0\)\4&quot;週計&quot;"/>
    <numFmt numFmtId="178" formatCode="\(aaa\)"/>
    <numFmt numFmtId="185" formatCode="h:mm;@"/>
  </numFmts>
  <fonts count="17">
    <font>
      <sz val="11"/>
      <color theme="1"/>
      <name val="ＭＳ Ｐゴシック"/>
      <family val="3"/>
      <scheme val="minor"/>
    </font>
    <font>
      <sz val="6"/>
      <color auto="1"/>
      <name val="ＭＳ Ｐゴシック"/>
      <family val="3"/>
      <scheme val="minor"/>
    </font>
    <font>
      <sz val="10"/>
      <color theme="1"/>
      <name val="HGPｺﾞｼｯｸM"/>
      <family val="3"/>
    </font>
    <font>
      <b/>
      <sz val="12"/>
      <color auto="1"/>
      <name val="HGPｺﾞｼｯｸM"/>
      <family val="3"/>
    </font>
    <font>
      <b/>
      <sz val="10"/>
      <color theme="1"/>
      <name val="HGPｺﾞｼｯｸM"/>
      <family val="3"/>
    </font>
    <font>
      <b/>
      <sz val="10"/>
      <color rgb="FFFF0000"/>
      <name val="HGPｺﾞｼｯｸM"/>
      <family val="3"/>
    </font>
    <font>
      <sz val="10"/>
      <color theme="0"/>
      <name val="HGPｺﾞｼｯｸM"/>
      <family val="3"/>
    </font>
    <font>
      <sz val="10"/>
      <color auto="1"/>
      <name val="HGPｺﾞｼｯｸM"/>
      <family val="3"/>
    </font>
    <font>
      <sz val="9"/>
      <color theme="0"/>
      <name val="HGPｺﾞｼｯｸM"/>
      <family val="3"/>
    </font>
    <font>
      <b/>
      <sz val="10"/>
      <color auto="1"/>
      <name val="HGPｺﾞｼｯｸM"/>
      <family val="3"/>
    </font>
    <font>
      <sz val="9"/>
      <color theme="1"/>
      <name val="HGPｺﾞｼｯｸM"/>
      <family val="3"/>
    </font>
    <font>
      <sz val="10"/>
      <color rgb="FFFF0000"/>
      <name val="HGPｺﾞｼｯｸM"/>
      <family val="3"/>
    </font>
    <font>
      <b/>
      <sz val="12"/>
      <color theme="1"/>
      <name val="HGPｺﾞｼｯｸM"/>
      <family val="3"/>
    </font>
    <font>
      <b/>
      <u/>
      <sz val="12"/>
      <color auto="1"/>
      <name val="HGPｺﾞｼｯｸM"/>
      <family val="3"/>
    </font>
    <font>
      <u/>
      <sz val="10"/>
      <color auto="1"/>
      <name val="HGPｺﾞｼｯｸM"/>
      <family val="3"/>
    </font>
    <font>
      <b/>
      <sz val="11"/>
      <color auto="1"/>
      <name val="HGPｺﾞｼｯｸM"/>
      <family val="3"/>
    </font>
    <font>
      <sz val="10"/>
      <color theme="1"/>
      <name val="HGPｺﾞｼｯｸM"/>
      <family val="3"/>
    </font>
  </fonts>
  <fills count="10">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CCFFFF"/>
        <bgColor indexed="64"/>
      </patternFill>
    </fill>
    <fill>
      <patternFill patternType="solid">
        <fgColor rgb="FF0000FF"/>
        <bgColor indexed="64"/>
      </patternFill>
    </fill>
    <fill>
      <patternFill patternType="solid">
        <fgColor rgb="FFFFC000"/>
        <bgColor indexed="64"/>
      </patternFill>
    </fill>
    <fill>
      <patternFill patternType="solid">
        <fgColor rgb="FFFFFF99"/>
        <bgColor indexed="64"/>
      </patternFill>
    </fill>
    <fill>
      <patternFill patternType="solid">
        <fgColor rgb="FFCCECFF"/>
        <bgColor indexed="64"/>
      </patternFill>
    </fill>
    <fill>
      <patternFill patternType="solid">
        <fgColor theme="8" tint="0.4"/>
        <bgColor indexed="64"/>
      </patternFill>
    </fill>
  </fills>
  <borders count="87">
    <border>
      <left/>
      <right/>
      <top/>
      <bottom/>
      <diagonal/>
    </border>
    <border>
      <left/>
      <right/>
      <top/>
      <bottom style="double">
        <color rgb="FFFF0000"/>
      </bottom>
      <diagonal/>
    </border>
    <border>
      <left/>
      <right style="thin">
        <color indexed="64"/>
      </right>
      <top/>
      <bottom/>
      <diagonal/>
    </border>
    <border>
      <left/>
      <right style="thin">
        <color indexed="64"/>
      </right>
      <top/>
      <bottom style="double">
        <color rgb="FFFF0000"/>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64"/>
      </top>
      <bottom/>
      <diagonal/>
    </border>
    <border>
      <left/>
      <right/>
      <top/>
      <bottom style="medium">
        <color indexed="64"/>
      </bottom>
      <diagonal/>
    </border>
    <border>
      <left style="hair">
        <color indexed="64"/>
      </left>
      <right/>
      <top style="hair">
        <color indexed="64"/>
      </top>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top/>
      <bottom style="hair">
        <color indexed="64"/>
      </bottom>
      <diagonal/>
    </border>
    <border>
      <left style="double">
        <color rgb="FFFF0000"/>
      </left>
      <right/>
      <top style="thin">
        <color indexed="64"/>
      </top>
      <bottom style="thin">
        <color indexed="64"/>
      </bottom>
      <diagonal/>
    </border>
    <border>
      <left style="double">
        <color rgb="FFFF0000"/>
      </left>
      <right style="thin">
        <color indexed="64"/>
      </right>
      <top style="thin">
        <color indexed="64"/>
      </top>
      <bottom style="hair">
        <color indexed="64"/>
      </bottom>
      <diagonal/>
    </border>
    <border>
      <left style="double">
        <color rgb="FFFF0000"/>
      </left>
      <right style="thin">
        <color indexed="64"/>
      </right>
      <top/>
      <bottom style="thin">
        <color indexed="64"/>
      </bottom>
      <diagonal/>
    </border>
    <border>
      <left style="double">
        <color rgb="FFFF0000"/>
      </left>
      <right style="thin">
        <color indexed="64"/>
      </right>
      <top style="hair">
        <color indexed="64"/>
      </top>
      <bottom style="thin">
        <color indexed="64"/>
      </bottom>
      <diagonal/>
    </border>
    <border>
      <left style="double">
        <color rgb="FFFF0000"/>
      </left>
      <right style="thin">
        <color indexed="64"/>
      </right>
      <top style="thin">
        <color indexed="64"/>
      </top>
      <bottom style="thin">
        <color indexed="64"/>
      </bottom>
      <diagonal/>
    </border>
    <border>
      <left style="double">
        <color rgb="FFFF0000"/>
      </left>
      <right style="thin">
        <color indexed="64"/>
      </right>
      <top style="thin">
        <color indexed="64"/>
      </top>
      <bottom/>
      <diagonal/>
    </border>
    <border>
      <left style="medium">
        <color indexed="64"/>
      </left>
      <right/>
      <top style="medium">
        <color indexed="64"/>
      </top>
      <bottom style="medium">
        <color indexed="64"/>
      </bottom>
      <diagonal/>
    </border>
    <border>
      <left style="double">
        <color rgb="FFFF0000"/>
      </left>
      <right style="thin">
        <color indexed="64"/>
      </right>
      <top style="hair">
        <color indexed="64"/>
      </top>
      <bottom style="hair">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rgb="FFFF0000"/>
      </right>
      <top style="thin">
        <color indexed="64"/>
      </top>
      <bottom style="thin">
        <color indexed="64"/>
      </bottom>
      <diagonal/>
    </border>
    <border>
      <left style="thin">
        <color indexed="64"/>
      </left>
      <right style="double">
        <color rgb="FFFF0000"/>
      </right>
      <top style="thin">
        <color indexed="64"/>
      </top>
      <bottom style="hair">
        <color indexed="64"/>
      </bottom>
      <diagonal/>
    </border>
    <border>
      <left/>
      <right style="double">
        <color rgb="FFFF0000"/>
      </right>
      <top/>
      <bottom style="thin">
        <color indexed="64"/>
      </bottom>
      <diagonal/>
    </border>
    <border>
      <left style="thin">
        <color indexed="64"/>
      </left>
      <right style="double">
        <color rgb="FFFF0000"/>
      </right>
      <top style="hair">
        <color indexed="64"/>
      </top>
      <bottom style="thin">
        <color indexed="64"/>
      </bottom>
      <diagonal/>
    </border>
    <border>
      <left style="thin">
        <color indexed="64"/>
      </left>
      <right style="double">
        <color rgb="FFFF0000"/>
      </right>
      <top style="thin">
        <color indexed="64"/>
      </top>
      <bottom style="thin">
        <color indexed="64"/>
      </bottom>
      <diagonal/>
    </border>
    <border>
      <left style="thin">
        <color indexed="64"/>
      </left>
      <right style="double">
        <color rgb="FFFF0000"/>
      </right>
      <top style="thin">
        <color indexed="64"/>
      </top>
      <bottom/>
      <diagonal/>
    </border>
    <border>
      <left style="thin">
        <color indexed="64"/>
      </left>
      <right style="double">
        <color rgb="FFFF0000"/>
      </right>
      <top style="hair">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top/>
      <bottom style="double">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89">
    <xf numFmtId="0" fontId="0" fillId="0" borderId="0" xfId="0">
      <alignment vertical="center"/>
    </xf>
    <xf numFmtId="0" fontId="2" fillId="0" borderId="0" xfId="0" applyFont="1">
      <alignment vertical="center"/>
    </xf>
    <xf numFmtId="0" fontId="2" fillId="2" borderId="0" xfId="0" applyFont="1" applyFill="1" applyAlignment="1">
      <alignment vertical="center"/>
    </xf>
    <xf numFmtId="0" fontId="2" fillId="2" borderId="0" xfId="0" applyFont="1" applyFill="1">
      <alignment vertical="center"/>
    </xf>
    <xf numFmtId="0" fontId="2" fillId="0" borderId="0" xfId="0" applyFont="1" applyBorder="1">
      <alignment vertical="center"/>
    </xf>
    <xf numFmtId="0" fontId="2" fillId="0" borderId="0" xfId="0" applyFont="1" applyBorder="1" applyAlignment="1">
      <alignment vertical="center" shrinkToFit="1"/>
    </xf>
    <xf numFmtId="0" fontId="2" fillId="0" borderId="0" xfId="0" applyFont="1" applyAlignment="1">
      <alignment vertical="center" shrinkToFit="1"/>
    </xf>
    <xf numFmtId="0" fontId="2" fillId="2" borderId="0" xfId="0" applyFont="1" applyFill="1" applyBorder="1">
      <alignment vertical="center"/>
    </xf>
    <xf numFmtId="0" fontId="2" fillId="2" borderId="1" xfId="0" applyFont="1" applyFill="1" applyBorder="1">
      <alignment vertical="center"/>
    </xf>
    <xf numFmtId="0" fontId="2" fillId="2" borderId="0" xfId="0" applyFont="1" applyFill="1" applyBorder="1" applyAlignment="1">
      <alignment vertical="center" shrinkToFit="1"/>
    </xf>
    <xf numFmtId="0" fontId="2" fillId="2" borderId="0" xfId="0" applyFont="1" applyFill="1" applyAlignment="1">
      <alignment vertical="center" shrinkToFit="1"/>
    </xf>
    <xf numFmtId="0" fontId="2" fillId="2" borderId="2" xfId="0" applyFont="1" applyFill="1" applyBorder="1" applyAlignment="1">
      <alignment horizontal="right" vertical="center" shrinkToFit="1"/>
    </xf>
    <xf numFmtId="0" fontId="2" fillId="2" borderId="3" xfId="0" applyFont="1" applyFill="1" applyBorder="1" applyAlignment="1">
      <alignment horizontal="right" vertical="center" shrinkToFit="1"/>
    </xf>
    <xf numFmtId="0" fontId="2" fillId="2" borderId="0" xfId="0" applyFont="1" applyFill="1" applyBorder="1" applyAlignment="1">
      <alignment horizontal="right" vertical="center" shrinkToFit="1"/>
    </xf>
    <xf numFmtId="0" fontId="2" fillId="2" borderId="4" xfId="0" applyFont="1" applyFill="1" applyBorder="1" applyAlignment="1">
      <alignment horizontal="right" vertical="center" shrinkToFit="1"/>
    </xf>
    <xf numFmtId="0" fontId="3" fillId="2" borderId="0" xfId="0" applyFont="1" applyFill="1" applyAlignment="1">
      <alignment vertical="center"/>
    </xf>
    <xf numFmtId="0" fontId="2" fillId="2" borderId="0" xfId="0" applyFont="1" applyFill="1" applyAlignment="1">
      <alignment horizontal="center" vertical="center"/>
    </xf>
    <xf numFmtId="14" fontId="4" fillId="3" borderId="5"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0" fontId="5" fillId="2" borderId="0" xfId="0" applyFont="1" applyFill="1">
      <alignment vertical="center"/>
    </xf>
    <xf numFmtId="0" fontId="6" fillId="5" borderId="6" xfId="0" applyFont="1" applyFill="1" applyBorder="1" applyAlignment="1">
      <alignment vertical="center"/>
    </xf>
    <xf numFmtId="0" fontId="6" fillId="5" borderId="7" xfId="0" applyFont="1" applyFill="1" applyBorder="1" applyAlignment="1">
      <alignment horizontal="center" vertical="center"/>
    </xf>
    <xf numFmtId="0" fontId="6" fillId="5" borderId="8" xfId="0" applyFont="1" applyFill="1" applyBorder="1" applyAlignment="1">
      <alignment vertical="center"/>
    </xf>
    <xf numFmtId="0" fontId="7" fillId="6" borderId="9" xfId="0" applyFont="1" applyFill="1" applyBorder="1" applyAlignment="1">
      <alignment horizontal="left" vertical="center" shrinkToFit="1"/>
    </xf>
    <xf numFmtId="0" fontId="7" fillId="6" borderId="10" xfId="0" applyFont="1" applyFill="1" applyBorder="1" applyAlignment="1">
      <alignment horizontal="left" vertical="center" shrinkToFit="1"/>
    </xf>
    <xf numFmtId="0" fontId="7" fillId="6" borderId="11" xfId="0" applyFont="1" applyFill="1" applyBorder="1" applyAlignment="1">
      <alignment horizontal="left" vertical="center" shrinkToFit="1"/>
    </xf>
    <xf numFmtId="0" fontId="7" fillId="5" borderId="12" xfId="0" applyNumberFormat="1" applyFont="1" applyFill="1" applyBorder="1" applyAlignment="1">
      <alignment horizontal="left" vertical="center" shrinkToFit="1"/>
    </xf>
    <xf numFmtId="0" fontId="2" fillId="2" borderId="13" xfId="0" applyNumberFormat="1" applyFont="1" applyFill="1" applyBorder="1" applyAlignment="1">
      <alignment vertical="center" shrinkToFit="1"/>
    </xf>
    <xf numFmtId="0" fontId="2" fillId="2" borderId="14" xfId="0" applyNumberFormat="1" applyFont="1" applyFill="1" applyBorder="1" applyAlignment="1">
      <alignment vertical="center" shrinkToFit="1"/>
    </xf>
    <xf numFmtId="0" fontId="7" fillId="2" borderId="0" xfId="0" applyFont="1" applyFill="1" applyBorder="1" applyAlignment="1">
      <alignment vertical="center"/>
    </xf>
    <xf numFmtId="0" fontId="2" fillId="2" borderId="0" xfId="0" applyFont="1" applyFill="1" applyAlignment="1">
      <alignment horizontal="center" vertical="center" shrinkToFit="1"/>
    </xf>
    <xf numFmtId="14" fontId="4" fillId="4" borderId="5" xfId="0" applyNumberFormat="1" applyFont="1" applyFill="1" applyBorder="1" applyAlignment="1">
      <alignment horizontal="center" vertical="center" shrinkToFit="1"/>
    </xf>
    <xf numFmtId="176" fontId="2" fillId="4" borderId="0" xfId="0" applyNumberFormat="1" applyFont="1" applyFill="1" applyBorder="1" applyAlignment="1">
      <alignment horizontal="center" vertical="center" shrinkToFit="1"/>
    </xf>
    <xf numFmtId="0" fontId="6" fillId="5" borderId="12" xfId="0" applyNumberFormat="1" applyFont="1" applyFill="1" applyBorder="1" applyAlignment="1">
      <alignment horizontal="center" vertical="center" shrinkToFit="1"/>
    </xf>
    <xf numFmtId="0" fontId="2" fillId="4" borderId="15" xfId="0" applyNumberFormat="1" applyFont="1" applyFill="1" applyBorder="1" applyAlignment="1">
      <alignment vertical="center" shrinkToFit="1"/>
    </xf>
    <xf numFmtId="0" fontId="2" fillId="4" borderId="16" xfId="0" applyNumberFormat="1" applyFont="1" applyFill="1" applyBorder="1" applyAlignment="1">
      <alignment vertical="center" shrinkToFit="1"/>
    </xf>
    <xf numFmtId="0" fontId="2" fillId="4" borderId="17" xfId="0" applyNumberFormat="1" applyFont="1" applyFill="1" applyBorder="1" applyAlignment="1">
      <alignment vertical="center" shrinkToFit="1"/>
    </xf>
    <xf numFmtId="0" fontId="2" fillId="2" borderId="0" xfId="0" applyFont="1" applyFill="1" applyBorder="1" applyAlignment="1">
      <alignment vertical="center" wrapText="1"/>
    </xf>
    <xf numFmtId="0" fontId="7" fillId="2" borderId="0" xfId="0" applyFont="1" applyFill="1" applyAlignment="1">
      <alignment vertical="center"/>
    </xf>
    <xf numFmtId="0" fontId="2" fillId="2" borderId="18" xfId="0" applyFont="1" applyFill="1" applyBorder="1" applyAlignment="1">
      <alignment vertical="center" shrinkToFit="1"/>
    </xf>
    <xf numFmtId="0" fontId="2" fillId="2" borderId="19" xfId="0" applyFont="1" applyFill="1" applyBorder="1" applyAlignment="1">
      <alignment vertical="center" shrinkToFit="1"/>
    </xf>
    <xf numFmtId="0" fontId="2" fillId="2" borderId="0" xfId="0" applyFont="1" applyFill="1" applyAlignment="1">
      <alignment horizontal="right" vertical="center"/>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7" fillId="6" borderId="9" xfId="0" applyFont="1" applyFill="1" applyBorder="1" applyAlignment="1">
      <alignment horizontal="center" vertical="center" shrinkToFit="1"/>
    </xf>
    <xf numFmtId="0" fontId="7" fillId="6" borderId="10"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7" fillId="5" borderId="12" xfId="0" applyNumberFormat="1" applyFont="1" applyFill="1" applyBorder="1" applyAlignment="1">
      <alignment horizontal="center" vertical="center" shrinkToFit="1"/>
    </xf>
    <xf numFmtId="0" fontId="2" fillId="2" borderId="20" xfId="0" applyNumberFormat="1" applyFont="1" applyFill="1" applyBorder="1" applyAlignment="1">
      <alignment vertical="center" shrinkToFit="1"/>
    </xf>
    <xf numFmtId="0" fontId="2" fillId="2" borderId="4" xfId="0" applyNumberFormat="1" applyFont="1" applyFill="1" applyBorder="1" applyAlignment="1">
      <alignment vertical="center" shrinkToFit="1"/>
    </xf>
    <xf numFmtId="0" fontId="2" fillId="4" borderId="21" xfId="0" applyNumberFormat="1" applyFont="1" applyFill="1" applyBorder="1" applyAlignment="1">
      <alignment vertical="center" shrinkToFit="1"/>
    </xf>
    <xf numFmtId="0" fontId="2" fillId="4" borderId="22" xfId="0" applyNumberFormat="1" applyFont="1" applyFill="1" applyBorder="1" applyAlignment="1">
      <alignment vertical="center" shrinkToFit="1"/>
    </xf>
    <xf numFmtId="0" fontId="2" fillId="4" borderId="23" xfId="0" applyNumberFormat="1" applyFont="1" applyFill="1" applyBorder="1" applyAlignment="1">
      <alignment vertical="center" shrinkToFit="1"/>
    </xf>
    <xf numFmtId="0" fontId="2" fillId="2" borderId="0" xfId="0" applyFont="1" applyFill="1" applyBorder="1" applyAlignment="1">
      <alignment vertical="center"/>
    </xf>
    <xf numFmtId="0" fontId="9" fillId="2" borderId="0" xfId="0" applyFont="1" applyFill="1" applyAlignment="1">
      <alignment vertical="center"/>
    </xf>
    <xf numFmtId="0" fontId="2" fillId="2" borderId="24" xfId="0" applyFont="1" applyFill="1" applyBorder="1" applyAlignment="1">
      <alignment vertical="center" shrinkToFit="1"/>
    </xf>
    <xf numFmtId="0" fontId="2" fillId="2" borderId="25" xfId="0" applyFont="1" applyFill="1" applyBorder="1" applyAlignment="1">
      <alignment vertical="center" shrinkToFit="1"/>
    </xf>
    <xf numFmtId="0" fontId="10" fillId="4" borderId="26" xfId="0" applyFont="1" applyFill="1" applyBorder="1" applyAlignment="1">
      <alignment vertical="center" wrapText="1"/>
    </xf>
    <xf numFmtId="0" fontId="10" fillId="4" borderId="27" xfId="0" applyFont="1" applyFill="1" applyBorder="1" applyAlignment="1">
      <alignment vertical="center" wrapText="1"/>
    </xf>
    <xf numFmtId="0" fontId="2" fillId="7" borderId="9" xfId="0" applyFont="1" applyFill="1" applyBorder="1" applyAlignment="1">
      <alignment vertical="center" shrinkToFit="1"/>
    </xf>
    <xf numFmtId="0" fontId="2" fillId="7" borderId="10" xfId="0" applyFont="1" applyFill="1" applyBorder="1" applyAlignment="1">
      <alignment vertical="center" shrinkToFit="1"/>
    </xf>
    <xf numFmtId="0" fontId="2" fillId="7" borderId="11" xfId="0" applyFont="1" applyFill="1" applyBorder="1" applyAlignment="1">
      <alignment vertical="center" shrinkToFit="1"/>
    </xf>
    <xf numFmtId="0" fontId="2" fillId="5" borderId="12" xfId="0" applyNumberFormat="1" applyFont="1" applyFill="1" applyBorder="1" applyAlignment="1">
      <alignment vertical="center" shrinkToFit="1"/>
    </xf>
    <xf numFmtId="0" fontId="2" fillId="2" borderId="28" xfId="0" applyNumberFormat="1" applyFont="1" applyFill="1" applyBorder="1" applyAlignment="1">
      <alignment vertical="center" shrinkToFit="1"/>
    </xf>
    <xf numFmtId="0" fontId="2" fillId="4" borderId="29" xfId="0" applyNumberFormat="1" applyFont="1" applyFill="1" applyBorder="1" applyAlignment="1">
      <alignment vertical="center" shrinkToFit="1"/>
    </xf>
    <xf numFmtId="0" fontId="2" fillId="4" borderId="30" xfId="0" applyNumberFormat="1" applyFont="1" applyFill="1" applyBorder="1" applyAlignment="1">
      <alignment vertical="center" shrinkToFit="1"/>
    </xf>
    <xf numFmtId="0" fontId="2" fillId="4" borderId="31" xfId="0" applyNumberFormat="1" applyFont="1" applyFill="1" applyBorder="1" applyAlignment="1">
      <alignment vertical="center" shrinkToFit="1"/>
    </xf>
    <xf numFmtId="0" fontId="6" fillId="5" borderId="12" xfId="0" applyFont="1" applyFill="1" applyBorder="1" applyAlignment="1">
      <alignment horizontal="center" vertical="center"/>
    </xf>
    <xf numFmtId="0" fontId="2" fillId="7" borderId="32" xfId="0" applyFont="1" applyFill="1" applyBorder="1" applyAlignment="1">
      <alignment vertical="center" shrinkToFit="1"/>
    </xf>
    <xf numFmtId="0" fontId="2" fillId="7" borderId="33" xfId="0" applyFont="1" applyFill="1" applyBorder="1" applyAlignment="1">
      <alignment vertical="center" shrinkToFit="1"/>
    </xf>
    <xf numFmtId="0" fontId="2" fillId="7" borderId="33" xfId="0" applyFont="1" applyFill="1" applyBorder="1" applyAlignment="1">
      <alignment horizontal="left" vertical="center" shrinkToFit="1"/>
    </xf>
    <xf numFmtId="0" fontId="2" fillId="7" borderId="34" xfId="0" applyFont="1" applyFill="1" applyBorder="1" applyAlignment="1">
      <alignment vertical="center" shrinkToFit="1"/>
    </xf>
    <xf numFmtId="0" fontId="2" fillId="7" borderId="35" xfId="0" applyFont="1" applyFill="1" applyBorder="1" applyAlignment="1">
      <alignment vertical="center" shrinkToFit="1"/>
    </xf>
    <xf numFmtId="0" fontId="10" fillId="4" borderId="36" xfId="0" applyFont="1" applyFill="1" applyBorder="1" applyAlignment="1">
      <alignment vertical="center" wrapText="1"/>
    </xf>
    <xf numFmtId="0" fontId="10" fillId="4" borderId="37" xfId="0" applyFont="1" applyFill="1" applyBorder="1" applyAlignment="1">
      <alignment vertical="center" wrapText="1"/>
    </xf>
    <xf numFmtId="0" fontId="6" fillId="5" borderId="20" xfId="0" applyFont="1" applyFill="1" applyBorder="1" applyAlignment="1">
      <alignment horizontal="center" vertical="center" shrinkToFit="1"/>
    </xf>
    <xf numFmtId="0" fontId="6" fillId="5" borderId="15"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0" fontId="2" fillId="6" borderId="15" xfId="0" applyFont="1" applyFill="1" applyBorder="1" applyAlignment="1">
      <alignment horizontal="center" vertical="center" shrinkToFit="1"/>
    </xf>
    <xf numFmtId="0" fontId="2" fillId="8" borderId="17" xfId="0" applyFont="1" applyFill="1" applyBorder="1" applyAlignment="1">
      <alignment horizontal="center" vertical="center" shrinkToFit="1"/>
    </xf>
    <xf numFmtId="0" fontId="2" fillId="5" borderId="13" xfId="0" applyNumberFormat="1" applyFont="1" applyFill="1" applyBorder="1" applyAlignment="1">
      <alignment horizontal="center" vertical="center" shrinkToFit="1"/>
    </xf>
    <xf numFmtId="0" fontId="2" fillId="4" borderId="6" xfId="0" applyNumberFormat="1" applyFont="1" applyFill="1" applyBorder="1" applyAlignment="1">
      <alignment horizontal="center" vertical="center" shrinkToFit="1"/>
    </xf>
    <xf numFmtId="0" fontId="2" fillId="2" borderId="14" xfId="0" applyNumberFormat="1" applyFont="1" applyFill="1" applyBorder="1" applyAlignment="1">
      <alignment horizontal="center" vertical="center" shrinkToFit="1"/>
    </xf>
    <xf numFmtId="0" fontId="2" fillId="2" borderId="20" xfId="0" applyNumberFormat="1" applyFont="1" applyFill="1" applyBorder="1" applyAlignment="1">
      <alignment horizontal="center" vertical="center" shrinkToFit="1"/>
    </xf>
    <xf numFmtId="0" fontId="5" fillId="2" borderId="0" xfId="0" applyNumberFormat="1" applyFont="1" applyFill="1" applyBorder="1" applyAlignment="1">
      <alignment horizontal="right" vertical="center" shrinkToFit="1"/>
    </xf>
    <xf numFmtId="0" fontId="2" fillId="2" borderId="4" xfId="0" applyNumberFormat="1" applyFont="1" applyFill="1" applyBorder="1" applyAlignment="1">
      <alignment horizontal="center" vertical="center" shrinkToFit="1"/>
    </xf>
    <xf numFmtId="0" fontId="6" fillId="5" borderId="13" xfId="0" applyNumberFormat="1" applyFont="1" applyFill="1" applyBorder="1" applyAlignment="1">
      <alignment horizontal="center" vertical="center" shrinkToFit="1"/>
    </xf>
    <xf numFmtId="0" fontId="2" fillId="4" borderId="15" xfId="0" applyNumberFormat="1" applyFont="1" applyFill="1" applyBorder="1" applyAlignment="1">
      <alignment horizontal="center" vertical="center" shrinkToFit="1"/>
    </xf>
    <xf numFmtId="0" fontId="2" fillId="4" borderId="16" xfId="0" applyNumberFormat="1" applyFont="1" applyFill="1" applyBorder="1" applyAlignment="1">
      <alignment horizontal="center" vertical="center" shrinkToFit="1"/>
    </xf>
    <xf numFmtId="0" fontId="2" fillId="4" borderId="17" xfId="0" applyNumberFormat="1" applyFont="1" applyFill="1" applyBorder="1" applyAlignment="1">
      <alignment horizontal="center" vertical="center" shrinkToFit="1"/>
    </xf>
    <xf numFmtId="0" fontId="6" fillId="5" borderId="13" xfId="0" applyFont="1" applyFill="1" applyBorder="1" applyAlignment="1">
      <alignment horizontal="center" vertical="center"/>
    </xf>
    <xf numFmtId="177" fontId="2" fillId="8" borderId="15" xfId="0" applyNumberFormat="1" applyFont="1" applyFill="1" applyBorder="1" applyAlignment="1">
      <alignment horizontal="center" vertical="center"/>
    </xf>
    <xf numFmtId="177" fontId="2" fillId="8" borderId="16" xfId="0" applyNumberFormat="1" applyFont="1" applyFill="1" applyBorder="1" applyAlignment="1">
      <alignment horizontal="center" vertical="center"/>
    </xf>
    <xf numFmtId="177" fontId="2" fillId="8" borderId="17" xfId="0" applyNumberFormat="1" applyFont="1" applyFill="1" applyBorder="1" applyAlignment="1">
      <alignment horizontal="center" vertical="center"/>
    </xf>
    <xf numFmtId="0" fontId="6" fillId="5" borderId="38" xfId="0" applyFont="1" applyFill="1" applyBorder="1" applyAlignment="1">
      <alignment horizontal="center" vertical="center"/>
    </xf>
    <xf numFmtId="0" fontId="6" fillId="5" borderId="39" xfId="0" applyFont="1" applyFill="1" applyBorder="1" applyAlignment="1">
      <alignment horizontal="center" vertical="center" shrinkToFit="1"/>
    </xf>
    <xf numFmtId="178" fontId="6" fillId="5" borderId="40" xfId="0" applyNumberFormat="1" applyFont="1" applyFill="1" applyBorder="1" applyAlignment="1">
      <alignment horizontal="center" vertical="center" shrinkToFit="1"/>
    </xf>
    <xf numFmtId="49" fontId="7" fillId="6" borderId="39" xfId="0" applyNumberFormat="1" applyFont="1" applyFill="1" applyBorder="1" applyAlignment="1">
      <alignment horizontal="center" vertical="center" shrinkToFit="1"/>
    </xf>
    <xf numFmtId="0" fontId="11" fillId="8" borderId="41" xfId="0" applyFont="1" applyFill="1" applyBorder="1" applyAlignment="1">
      <alignment horizontal="center" vertical="center" shrinkToFit="1"/>
    </xf>
    <xf numFmtId="0" fontId="11" fillId="5" borderId="42" xfId="0" applyNumberFormat="1" applyFont="1" applyFill="1" applyBorder="1" applyAlignment="1">
      <alignment horizontal="center" vertical="center" shrinkToFit="1"/>
    </xf>
    <xf numFmtId="0" fontId="11" fillId="4" borderId="43" xfId="0" applyNumberFormat="1" applyFont="1" applyFill="1" applyBorder="1" applyAlignment="1">
      <alignment horizontal="center" vertical="center" shrinkToFit="1"/>
    </xf>
    <xf numFmtId="0" fontId="11" fillId="2" borderId="14" xfId="0" applyNumberFormat="1" applyFont="1" applyFill="1" applyBorder="1" applyAlignment="1">
      <alignment horizontal="center" vertical="center" shrinkToFit="1"/>
    </xf>
    <xf numFmtId="0" fontId="11" fillId="2" borderId="20" xfId="0" applyNumberFormat="1" applyFont="1" applyFill="1" applyBorder="1" applyAlignment="1">
      <alignment horizontal="center" vertical="center" shrinkToFit="1"/>
    </xf>
    <xf numFmtId="0" fontId="11" fillId="2" borderId="0" xfId="0" applyNumberFormat="1" applyFont="1" applyFill="1" applyBorder="1" applyAlignment="1">
      <alignment horizontal="center" vertical="center" shrinkToFit="1"/>
    </xf>
    <xf numFmtId="2" fontId="5" fillId="4" borderId="44" xfId="0" applyNumberFormat="1" applyFont="1" applyFill="1" applyBorder="1" applyAlignment="1">
      <alignment horizontal="center" vertical="center" shrinkToFit="1"/>
    </xf>
    <xf numFmtId="0" fontId="11" fillId="2" borderId="4" xfId="0" applyNumberFormat="1" applyFont="1" applyFill="1" applyBorder="1" applyAlignment="1">
      <alignment horizontal="center" vertical="center" shrinkToFit="1"/>
    </xf>
    <xf numFmtId="0" fontId="6" fillId="5" borderId="42" xfId="0" applyNumberFormat="1" applyFont="1" applyFill="1" applyBorder="1" applyAlignment="1">
      <alignment horizontal="center" vertical="center" shrinkToFit="1"/>
    </xf>
    <xf numFmtId="0" fontId="11" fillId="4" borderId="39" xfId="0" applyNumberFormat="1" applyFont="1" applyFill="1" applyBorder="1" applyAlignment="1">
      <alignment horizontal="center" vertical="center" shrinkToFit="1"/>
    </xf>
    <xf numFmtId="0" fontId="11" fillId="4" borderId="45" xfId="0" applyNumberFormat="1" applyFont="1" applyFill="1" applyBorder="1" applyAlignment="1">
      <alignment horizontal="center" vertical="center" shrinkToFit="1"/>
    </xf>
    <xf numFmtId="0" fontId="11" fillId="4" borderId="41" xfId="0" applyNumberFormat="1" applyFont="1" applyFill="1" applyBorder="1" applyAlignment="1">
      <alignment horizontal="center" vertical="center" shrinkToFit="1"/>
    </xf>
    <xf numFmtId="49" fontId="9" fillId="2" borderId="0" xfId="0" applyNumberFormat="1" applyFont="1" applyFill="1" applyBorder="1" applyAlignment="1">
      <alignment vertical="center" wrapText="1"/>
    </xf>
    <xf numFmtId="0" fontId="2" fillId="3" borderId="24" xfId="0" applyFont="1" applyFill="1" applyBorder="1" applyAlignment="1">
      <alignment vertical="center" shrinkToFit="1"/>
    </xf>
    <xf numFmtId="0" fontId="6" fillId="5" borderId="28" xfId="0" applyFont="1" applyFill="1" applyBorder="1" applyAlignment="1">
      <alignment horizontal="center" vertical="center"/>
    </xf>
    <xf numFmtId="177" fontId="2" fillId="8" borderId="29" xfId="0" applyNumberFormat="1" applyFont="1" applyFill="1" applyBorder="1" applyAlignment="1">
      <alignment horizontal="center" vertical="center"/>
    </xf>
    <xf numFmtId="177" fontId="2" fillId="8" borderId="30" xfId="0" applyNumberFormat="1" applyFont="1" applyFill="1" applyBorder="1" applyAlignment="1">
      <alignment horizontal="center" vertical="center"/>
    </xf>
    <xf numFmtId="177" fontId="2" fillId="8" borderId="31" xfId="0" applyNumberFormat="1" applyFont="1" applyFill="1" applyBorder="1" applyAlignment="1">
      <alignment horizontal="center" vertical="center"/>
    </xf>
    <xf numFmtId="0" fontId="10" fillId="2" borderId="0" xfId="0" applyFont="1" applyFill="1" applyBorder="1" applyAlignment="1">
      <alignment vertical="center" wrapText="1"/>
    </xf>
    <xf numFmtId="0" fontId="6" fillId="5" borderId="14" xfId="0" applyFont="1" applyFill="1" applyBorder="1" applyAlignment="1">
      <alignment horizontal="center" vertical="center"/>
    </xf>
    <xf numFmtId="0" fontId="6" fillId="5" borderId="32" xfId="0" applyFont="1" applyFill="1" applyBorder="1" applyAlignment="1">
      <alignment horizontal="center" vertical="center" shrinkToFit="1"/>
    </xf>
    <xf numFmtId="178" fontId="6" fillId="5" borderId="46" xfId="0" applyNumberFormat="1" applyFont="1" applyFill="1" applyBorder="1" applyAlignment="1">
      <alignment horizontal="center" vertical="center" shrinkToFit="1"/>
    </xf>
    <xf numFmtId="49" fontId="7" fillId="6" borderId="32" xfId="0" applyNumberFormat="1" applyFont="1" applyFill="1" applyBorder="1" applyAlignment="1">
      <alignment horizontal="center" vertical="center" shrinkToFit="1"/>
    </xf>
    <xf numFmtId="0" fontId="11" fillId="8" borderId="35" xfId="0" applyFont="1" applyFill="1" applyBorder="1" applyAlignment="1">
      <alignment horizontal="center" vertical="center" shrinkToFit="1"/>
    </xf>
    <xf numFmtId="0" fontId="11" fillId="5" borderId="12" xfId="0" applyNumberFormat="1" applyFont="1" applyFill="1" applyBorder="1" applyAlignment="1">
      <alignment horizontal="center" vertical="center" shrinkToFit="1"/>
    </xf>
    <xf numFmtId="0" fontId="11" fillId="4" borderId="9" xfId="0" applyNumberFormat="1" applyFont="1" applyFill="1" applyBorder="1" applyAlignment="1">
      <alignment horizontal="center" vertical="center" shrinkToFit="1"/>
    </xf>
    <xf numFmtId="2" fontId="5" fillId="4" borderId="47" xfId="0" applyNumberFormat="1" applyFont="1" applyFill="1" applyBorder="1" applyAlignment="1">
      <alignment horizontal="center" vertical="center" shrinkToFit="1"/>
    </xf>
    <xf numFmtId="0" fontId="11" fillId="4" borderId="32" xfId="0" applyNumberFormat="1" applyFont="1" applyFill="1" applyBorder="1" applyAlignment="1">
      <alignment horizontal="center" vertical="center" shrinkToFit="1"/>
    </xf>
    <xf numFmtId="0" fontId="11" fillId="4" borderId="33" xfId="0" applyNumberFormat="1" applyFont="1" applyFill="1" applyBorder="1" applyAlignment="1">
      <alignment horizontal="center" vertical="center" shrinkToFit="1"/>
    </xf>
    <xf numFmtId="0" fontId="11" fillId="4" borderId="35" xfId="0" applyNumberFormat="1" applyFont="1" applyFill="1" applyBorder="1" applyAlignment="1">
      <alignment horizontal="center" vertical="center" shrinkToFit="1"/>
    </xf>
    <xf numFmtId="0" fontId="9" fillId="2" borderId="0" xfId="0" applyFont="1" applyFill="1" applyBorder="1" applyAlignment="1">
      <alignment vertical="center"/>
    </xf>
    <xf numFmtId="0" fontId="7" fillId="6" borderId="32" xfId="0" applyFont="1" applyFill="1" applyBorder="1" applyAlignment="1">
      <alignment horizontal="center" vertical="center" shrinkToFit="1"/>
    </xf>
    <xf numFmtId="2" fontId="5" fillId="4" borderId="48" xfId="0" applyNumberFormat="1"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2" fontId="2" fillId="8" borderId="32" xfId="0" applyNumberFormat="1" applyFont="1" applyFill="1" applyBorder="1" applyAlignment="1">
      <alignment horizontal="center" vertical="center" shrinkToFit="1"/>
    </xf>
    <xf numFmtId="2" fontId="2" fillId="8" borderId="33" xfId="0" applyNumberFormat="1" applyFont="1" applyFill="1" applyBorder="1" applyAlignment="1">
      <alignment horizontal="center" vertical="center" shrinkToFit="1"/>
    </xf>
    <xf numFmtId="2" fontId="2" fillId="8" borderId="35" xfId="0" applyNumberFormat="1" applyFont="1" applyFill="1" applyBorder="1" applyAlignment="1">
      <alignment horizontal="center" vertical="center" shrinkToFit="1"/>
    </xf>
    <xf numFmtId="0" fontId="12" fillId="7" borderId="0" xfId="0" applyFont="1" applyFill="1" applyBorder="1" applyAlignment="1">
      <alignment horizontal="right" vertical="center"/>
    </xf>
    <xf numFmtId="0" fontId="2" fillId="3" borderId="25" xfId="0" applyFont="1" applyFill="1" applyBorder="1" applyAlignment="1">
      <alignment vertical="center" shrinkToFit="1"/>
    </xf>
    <xf numFmtId="0" fontId="12" fillId="7" borderId="4" xfId="0" applyFont="1" applyFill="1" applyBorder="1" applyAlignment="1">
      <alignment vertical="center" shrinkToFit="1"/>
    </xf>
    <xf numFmtId="0" fontId="5" fillId="2" borderId="0" xfId="0" applyNumberFormat="1" applyFont="1" applyFill="1" applyBorder="1" applyAlignment="1">
      <alignment horizontal="center" vertical="center" shrinkToFit="1"/>
    </xf>
    <xf numFmtId="0" fontId="12" fillId="2" borderId="0" xfId="0" applyFont="1" applyFill="1" applyAlignment="1">
      <alignment horizontal="center" vertical="center"/>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shrinkToFit="1"/>
    </xf>
    <xf numFmtId="178" fontId="6" fillId="5" borderId="51" xfId="0" applyNumberFormat="1" applyFont="1" applyFill="1" applyBorder="1" applyAlignment="1">
      <alignment horizontal="center" vertical="center" shrinkToFit="1"/>
    </xf>
    <xf numFmtId="49" fontId="7" fillId="6" borderId="50" xfId="0" applyNumberFormat="1" applyFont="1" applyFill="1" applyBorder="1" applyAlignment="1">
      <alignment horizontal="center" vertical="center" shrinkToFit="1"/>
    </xf>
    <xf numFmtId="0" fontId="11" fillId="8" borderId="52" xfId="0" applyFont="1" applyFill="1" applyBorder="1" applyAlignment="1">
      <alignment horizontal="center" vertical="center" shrinkToFit="1"/>
    </xf>
    <xf numFmtId="0" fontId="11" fillId="5" borderId="53" xfId="0" applyNumberFormat="1" applyFont="1" applyFill="1" applyBorder="1" applyAlignment="1">
      <alignment horizontal="center" vertical="center" shrinkToFit="1"/>
    </xf>
    <xf numFmtId="0" fontId="11" fillId="4" borderId="54" xfId="0" applyNumberFormat="1" applyFont="1" applyFill="1" applyBorder="1" applyAlignment="1">
      <alignment horizontal="center" vertical="center" shrinkToFit="1"/>
    </xf>
    <xf numFmtId="0" fontId="5" fillId="4" borderId="44" xfId="0" applyNumberFormat="1" applyFont="1" applyFill="1" applyBorder="1" applyAlignment="1">
      <alignment horizontal="center" vertical="center" shrinkToFit="1"/>
    </xf>
    <xf numFmtId="0" fontId="11" fillId="4" borderId="50" xfId="0" applyNumberFormat="1" applyFont="1" applyFill="1" applyBorder="1" applyAlignment="1">
      <alignment horizontal="center" vertical="center" shrinkToFit="1"/>
    </xf>
    <xf numFmtId="0" fontId="11" fillId="4" borderId="55" xfId="0" applyNumberFormat="1" applyFont="1" applyFill="1" applyBorder="1" applyAlignment="1">
      <alignment horizontal="center" vertical="center" shrinkToFit="1"/>
    </xf>
    <xf numFmtId="0" fontId="11" fillId="4" borderId="52" xfId="0" applyNumberFormat="1" applyFont="1" applyFill="1" applyBorder="1" applyAlignment="1">
      <alignment horizontal="center" vertical="center" shrinkToFit="1"/>
    </xf>
    <xf numFmtId="2" fontId="2" fillId="8" borderId="15" xfId="0" applyNumberFormat="1" applyFont="1" applyFill="1" applyBorder="1" applyAlignment="1">
      <alignment horizontal="center" vertical="center" shrinkToFit="1"/>
    </xf>
    <xf numFmtId="2" fontId="2" fillId="8" borderId="16" xfId="0" applyNumberFormat="1" applyFont="1" applyFill="1" applyBorder="1" applyAlignment="1">
      <alignment horizontal="center" vertical="center" shrinkToFit="1"/>
    </xf>
    <xf numFmtId="2" fontId="2" fillId="8" borderId="17" xfId="0" applyNumberFormat="1" applyFont="1" applyFill="1" applyBorder="1" applyAlignment="1">
      <alignment horizontal="center" vertical="center" shrinkToFit="1"/>
    </xf>
    <xf numFmtId="0" fontId="13" fillId="7" borderId="4" xfId="0" applyFont="1" applyFill="1" applyBorder="1" applyAlignment="1">
      <alignment vertical="center" shrinkToFit="1"/>
    </xf>
    <xf numFmtId="0" fontId="5" fillId="4" borderId="47" xfId="0" applyNumberFormat="1" applyFont="1" applyFill="1" applyBorder="1" applyAlignment="1">
      <alignment horizontal="center" vertical="center" shrinkToFit="1"/>
    </xf>
    <xf numFmtId="0" fontId="2" fillId="8" borderId="24" xfId="0" applyFont="1" applyFill="1" applyBorder="1" applyAlignment="1">
      <alignment vertical="center" shrinkToFit="1"/>
    </xf>
    <xf numFmtId="179" fontId="2" fillId="8" borderId="25" xfId="0" applyNumberFormat="1" applyFont="1" applyFill="1" applyBorder="1" applyAlignment="1">
      <alignment vertical="center" shrinkToFit="1"/>
    </xf>
    <xf numFmtId="2" fontId="2" fillId="8" borderId="21" xfId="0" applyNumberFormat="1" applyFont="1" applyFill="1" applyBorder="1" applyAlignment="1">
      <alignment horizontal="center" vertical="center" shrinkToFit="1"/>
    </xf>
    <xf numFmtId="2" fontId="2" fillId="8" borderId="22" xfId="0" applyNumberFormat="1" applyFont="1" applyFill="1" applyBorder="1" applyAlignment="1">
      <alignment horizontal="center" vertical="center" shrinkToFit="1"/>
    </xf>
    <xf numFmtId="2" fontId="2" fillId="8" borderId="23" xfId="0" applyNumberFormat="1" applyFont="1" applyFill="1" applyBorder="1" applyAlignment="1">
      <alignment horizontal="center" vertical="center" shrinkToFit="1"/>
    </xf>
    <xf numFmtId="0" fontId="12" fillId="2" borderId="0" xfId="0" applyFont="1" applyFill="1" applyAlignment="1">
      <alignment vertical="center"/>
    </xf>
    <xf numFmtId="0" fontId="2" fillId="2" borderId="48" xfId="0" applyFont="1" applyFill="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1" fillId="2" borderId="0" xfId="0" applyNumberFormat="1" applyFont="1" applyFill="1" applyBorder="1" applyAlignment="1">
      <alignment horizontal="right" vertical="center" shrinkToFit="1"/>
    </xf>
    <xf numFmtId="0" fontId="2" fillId="2" borderId="56" xfId="0" applyFont="1" applyFill="1" applyBorder="1" applyAlignment="1">
      <alignment vertical="center" shrinkToFit="1"/>
    </xf>
    <xf numFmtId="0" fontId="2" fillId="2" borderId="57" xfId="0" applyFont="1" applyFill="1" applyBorder="1" applyAlignment="1">
      <alignment vertical="center" shrinkToFit="1"/>
    </xf>
    <xf numFmtId="0" fontId="5" fillId="7" borderId="44" xfId="0" applyNumberFormat="1" applyFont="1" applyFill="1" applyBorder="1" applyAlignment="1">
      <alignment horizontal="center" vertical="center" shrinkToFit="1"/>
    </xf>
    <xf numFmtId="2" fontId="2" fillId="8" borderId="29" xfId="0" applyNumberFormat="1" applyFont="1" applyFill="1" applyBorder="1" applyAlignment="1">
      <alignment horizontal="center" vertical="center" shrinkToFit="1"/>
    </xf>
    <xf numFmtId="2" fontId="2" fillId="8" borderId="30" xfId="0" applyNumberFormat="1" applyFont="1" applyFill="1" applyBorder="1" applyAlignment="1">
      <alignment horizontal="center" vertical="center" shrinkToFit="1"/>
    </xf>
    <xf numFmtId="2" fontId="2" fillId="8" borderId="31" xfId="0" applyNumberFormat="1" applyFont="1" applyFill="1" applyBorder="1" applyAlignment="1">
      <alignment horizontal="center" vertical="center" shrinkToFit="1"/>
    </xf>
    <xf numFmtId="0" fontId="11" fillId="2" borderId="0" xfId="0" applyFont="1" applyFill="1" applyAlignment="1">
      <alignment vertical="center"/>
    </xf>
    <xf numFmtId="0" fontId="5" fillId="7" borderId="47" xfId="0" applyNumberFormat="1" applyFont="1" applyFill="1" applyBorder="1" applyAlignment="1">
      <alignment horizontal="center" vertical="center" shrinkToFit="1"/>
    </xf>
    <xf numFmtId="0" fontId="0" fillId="0" borderId="0" xfId="0">
      <alignment vertical="center"/>
    </xf>
    <xf numFmtId="0" fontId="11" fillId="2" borderId="0" xfId="0" applyNumberFormat="1" applyFont="1" applyFill="1" applyBorder="1" applyAlignment="1">
      <alignment horizontal="left" vertical="center" shrinkToFit="1"/>
    </xf>
    <xf numFmtId="0" fontId="2" fillId="8" borderId="15"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17" xfId="0" applyFont="1" applyFill="1" applyBorder="1" applyAlignment="1">
      <alignment horizontal="center" vertical="center"/>
    </xf>
    <xf numFmtId="0" fontId="14" fillId="2" borderId="0" xfId="0" applyFont="1" applyFill="1" applyAlignment="1">
      <alignment vertical="center"/>
    </xf>
    <xf numFmtId="0" fontId="2" fillId="8" borderId="21" xfId="0" applyFont="1" applyFill="1" applyBorder="1" applyAlignment="1">
      <alignment horizontal="center" vertical="center"/>
    </xf>
    <xf numFmtId="0" fontId="2" fillId="8" borderId="22" xfId="0" applyFont="1" applyFill="1" applyBorder="1" applyAlignment="1">
      <alignment horizontal="center" vertical="center"/>
    </xf>
    <xf numFmtId="0" fontId="2" fillId="8" borderId="23" xfId="0" applyFont="1" applyFill="1" applyBorder="1" applyAlignment="1">
      <alignment horizontal="center" vertical="center"/>
    </xf>
    <xf numFmtId="0" fontId="7" fillId="2" borderId="48" xfId="0" applyNumberFormat="1" applyFont="1" applyFill="1" applyBorder="1" applyAlignment="1">
      <alignment horizontal="center" vertical="center" shrinkToFit="1"/>
    </xf>
    <xf numFmtId="0" fontId="5" fillId="2" borderId="0" xfId="0" applyNumberFormat="1" applyFont="1" applyFill="1" applyBorder="1" applyAlignment="1">
      <alignment horizontal="left" vertical="center" shrinkToFit="1"/>
    </xf>
    <xf numFmtId="0" fontId="5" fillId="2" borderId="25" xfId="0" applyNumberFormat="1" applyFont="1" applyFill="1" applyBorder="1" applyAlignment="1">
      <alignment horizontal="left" vertical="center" shrinkToFit="1"/>
    </xf>
    <xf numFmtId="180" fontId="5" fillId="4" borderId="44" xfId="0" applyNumberFormat="1" applyFont="1" applyFill="1" applyBorder="1" applyAlignment="1">
      <alignment horizontal="center" vertical="center" shrinkToFit="1"/>
    </xf>
    <xf numFmtId="0" fontId="2" fillId="2" borderId="0" xfId="0" quotePrefix="1" applyFont="1" applyFill="1" applyAlignment="1">
      <alignment vertical="center"/>
    </xf>
    <xf numFmtId="180" fontId="5" fillId="4" borderId="47" xfId="0" applyNumberFormat="1" applyFont="1" applyFill="1" applyBorder="1" applyAlignment="1">
      <alignment horizontal="center" vertical="center" shrinkToFit="1"/>
    </xf>
    <xf numFmtId="0" fontId="2" fillId="9" borderId="9" xfId="0" applyFont="1" applyFill="1" applyBorder="1" applyAlignment="1">
      <alignment horizontal="center" vertical="center" shrinkToFit="1"/>
    </xf>
    <xf numFmtId="0" fontId="2" fillId="3" borderId="58" xfId="0" applyFont="1" applyFill="1" applyBorder="1" applyAlignment="1">
      <alignment vertical="center" shrinkToFit="1"/>
    </xf>
    <xf numFmtId="0" fontId="2" fillId="3" borderId="59" xfId="0" applyFont="1" applyFill="1" applyBorder="1" applyAlignment="1">
      <alignment vertical="center" shrinkToFit="1"/>
    </xf>
    <xf numFmtId="0" fontId="2" fillId="3" borderId="60" xfId="0" applyFont="1" applyFill="1" applyBorder="1" applyAlignment="1">
      <alignment vertical="center" shrinkToFit="1"/>
    </xf>
    <xf numFmtId="0" fontId="2" fillId="3" borderId="33" xfId="0" applyFont="1" applyFill="1" applyBorder="1" applyAlignment="1">
      <alignment vertical="center" shrinkToFit="1"/>
    </xf>
    <xf numFmtId="0" fontId="2" fillId="3" borderId="35" xfId="0" applyFont="1" applyFill="1" applyBorder="1" applyAlignment="1">
      <alignment vertical="center" shrinkToFit="1"/>
    </xf>
    <xf numFmtId="0" fontId="2" fillId="3" borderId="61" xfId="0" applyFont="1" applyFill="1" applyBorder="1" applyAlignment="1">
      <alignment vertical="center" shrinkToFit="1"/>
    </xf>
    <xf numFmtId="0" fontId="2" fillId="3" borderId="62" xfId="0" applyFont="1" applyFill="1" applyBorder="1" applyAlignment="1">
      <alignment vertical="center" shrinkToFit="1"/>
    </xf>
    <xf numFmtId="0" fontId="7" fillId="2" borderId="48" xfId="0" applyNumberFormat="1" applyFont="1" applyFill="1" applyBorder="1" applyAlignment="1">
      <alignment horizontal="left" vertical="center" shrinkToFit="1"/>
    </xf>
    <xf numFmtId="0" fontId="2" fillId="0" borderId="0" xfId="0" applyFont="1" applyBorder="1" applyAlignment="1">
      <alignment horizontal="center" vertical="center" shrinkToFit="1"/>
    </xf>
    <xf numFmtId="0" fontId="2" fillId="2" borderId="63" xfId="0" applyFont="1" applyFill="1" applyBorder="1" applyAlignment="1">
      <alignment horizontal="center" vertical="center" shrinkToFit="1"/>
    </xf>
    <xf numFmtId="0" fontId="2" fillId="2" borderId="64" xfId="0" applyFont="1" applyFill="1" applyBorder="1" applyAlignment="1">
      <alignment horizontal="center" vertical="center" shrinkToFit="1"/>
    </xf>
    <xf numFmtId="0" fontId="11" fillId="2" borderId="0" xfId="0" applyFont="1" applyFill="1">
      <alignment vertical="center"/>
    </xf>
    <xf numFmtId="0" fontId="2" fillId="7" borderId="61" xfId="0" applyFont="1" applyFill="1" applyBorder="1" applyAlignment="1">
      <alignment horizontal="center" vertical="center" shrinkToFit="1"/>
    </xf>
    <xf numFmtId="0" fontId="2" fillId="7" borderId="62" xfId="0" applyFont="1" applyFill="1" applyBorder="1" applyAlignment="1">
      <alignment horizontal="center" vertical="center" shrinkToFit="1"/>
    </xf>
    <xf numFmtId="0" fontId="2" fillId="7" borderId="65" xfId="0" applyFont="1" applyFill="1" applyBorder="1" applyAlignment="1">
      <alignment horizontal="center" vertical="center" shrinkToFit="1"/>
    </xf>
    <xf numFmtId="0" fontId="2" fillId="7" borderId="33" xfId="0" applyFont="1" applyFill="1" applyBorder="1" applyAlignment="1">
      <alignment horizontal="center" vertical="center" shrinkToFit="1"/>
    </xf>
    <xf numFmtId="0" fontId="2" fillId="7" borderId="35" xfId="0" applyFont="1" applyFill="1" applyBorder="1" applyAlignment="1">
      <alignment horizontal="center" vertical="center" shrinkToFit="1"/>
    </xf>
    <xf numFmtId="0" fontId="5" fillId="2" borderId="0" xfId="0" applyNumberFormat="1" applyFont="1" applyFill="1" applyBorder="1" applyAlignment="1">
      <alignment horizontal="left" vertical="center" wrapText="1"/>
    </xf>
    <xf numFmtId="0" fontId="0" fillId="0" borderId="0" xfId="0" applyAlignment="1">
      <alignment vertical="center" wrapText="1"/>
    </xf>
    <xf numFmtId="179" fontId="5" fillId="4" borderId="44" xfId="0" applyNumberFormat="1" applyFont="1" applyFill="1" applyBorder="1" applyAlignment="1">
      <alignment horizontal="center" vertical="center" shrinkToFit="1"/>
    </xf>
    <xf numFmtId="0" fontId="2" fillId="3" borderId="24" xfId="0" applyFont="1" applyFill="1" applyBorder="1" applyAlignment="1">
      <alignment horizontal="left" vertical="center" shrinkToFit="1"/>
    </xf>
    <xf numFmtId="0" fontId="2" fillId="3" borderId="25" xfId="0" applyFont="1" applyFill="1" applyBorder="1" applyAlignment="1">
      <alignment horizontal="left" vertical="center" shrinkToFit="1"/>
    </xf>
    <xf numFmtId="0" fontId="2" fillId="3" borderId="66" xfId="0" applyFont="1" applyFill="1" applyBorder="1" applyAlignment="1">
      <alignment horizontal="left" vertical="center" shrinkToFit="1"/>
    </xf>
    <xf numFmtId="0" fontId="2" fillId="3" borderId="67" xfId="0" applyFont="1" applyFill="1" applyBorder="1" applyAlignment="1">
      <alignment horizontal="left" vertical="center" shrinkToFit="1"/>
    </xf>
    <xf numFmtId="0" fontId="2" fillId="3" borderId="65" xfId="0" applyFont="1" applyFill="1" applyBorder="1" applyAlignment="1">
      <alignment horizontal="left" vertical="center" shrinkToFit="1"/>
    </xf>
    <xf numFmtId="0" fontId="2" fillId="3" borderId="16" xfId="0" applyFont="1" applyFill="1" applyBorder="1" applyAlignment="1">
      <alignment horizontal="left" vertical="center" shrinkToFit="1"/>
    </xf>
    <xf numFmtId="0" fontId="2" fillId="3" borderId="17" xfId="0" applyFont="1" applyFill="1" applyBorder="1" applyAlignment="1">
      <alignment horizontal="left" vertical="center" shrinkToFit="1"/>
    </xf>
    <xf numFmtId="0" fontId="5" fillId="2" borderId="0" xfId="0" applyFont="1" applyFill="1" applyAlignment="1">
      <alignment vertical="center" shrinkToFit="1"/>
    </xf>
    <xf numFmtId="179" fontId="5" fillId="4" borderId="48" xfId="0" applyNumberFormat="1" applyFont="1" applyFill="1" applyBorder="1" applyAlignment="1">
      <alignment horizontal="center" vertical="center" shrinkToFit="1"/>
    </xf>
    <xf numFmtId="0" fontId="2" fillId="3" borderId="68" xfId="0" applyFont="1" applyFill="1" applyBorder="1" applyAlignment="1">
      <alignment horizontal="left" vertical="center" shrinkToFit="1"/>
    </xf>
    <xf numFmtId="0" fontId="2" fillId="3" borderId="69" xfId="0" applyFont="1" applyFill="1" applyBorder="1" applyAlignment="1">
      <alignment horizontal="left" vertical="center" shrinkToFit="1"/>
    </xf>
    <xf numFmtId="0" fontId="2" fillId="3" borderId="70" xfId="0" applyFont="1" applyFill="1" applyBorder="1" applyAlignment="1">
      <alignment horizontal="left" vertical="center" shrinkToFit="1"/>
    </xf>
    <xf numFmtId="0" fontId="2" fillId="3" borderId="71" xfId="0" applyFont="1" applyFill="1" applyBorder="1" applyAlignment="1">
      <alignment horizontal="left" vertical="center" shrinkToFit="1"/>
    </xf>
    <xf numFmtId="0" fontId="2" fillId="3" borderId="72" xfId="0" applyFont="1" applyFill="1" applyBorder="1" applyAlignment="1">
      <alignment horizontal="left" vertical="center" shrinkToFit="1"/>
    </xf>
    <xf numFmtId="0" fontId="2" fillId="3" borderId="30" xfId="0" applyFont="1" applyFill="1" applyBorder="1" applyAlignment="1">
      <alignment horizontal="left" vertical="center" shrinkToFit="1"/>
    </xf>
    <xf numFmtId="0" fontId="2" fillId="3" borderId="31" xfId="0" applyFont="1" applyFill="1" applyBorder="1" applyAlignment="1">
      <alignment horizontal="left" vertical="center" shrinkToFit="1"/>
    </xf>
    <xf numFmtId="49" fontId="2" fillId="3" borderId="24" xfId="0" applyNumberFormat="1" applyFont="1" applyFill="1" applyBorder="1" applyAlignment="1">
      <alignment horizontal="center" vertical="center" shrinkToFit="1"/>
    </xf>
    <xf numFmtId="49" fontId="2" fillId="3" borderId="25" xfId="0" applyNumberFormat="1" applyFont="1" applyFill="1" applyBorder="1" applyAlignment="1">
      <alignment horizontal="center" vertical="center" shrinkToFit="1"/>
    </xf>
    <xf numFmtId="49" fontId="2" fillId="3" borderId="66" xfId="0" applyNumberFormat="1" applyFont="1" applyFill="1" applyBorder="1" applyAlignment="1">
      <alignment horizontal="center" vertical="center" shrinkToFit="1"/>
    </xf>
    <xf numFmtId="49" fontId="2" fillId="3" borderId="67" xfId="0" applyNumberFormat="1" applyFont="1" applyFill="1" applyBorder="1" applyAlignment="1">
      <alignment horizontal="center" vertical="center" shrinkToFit="1"/>
    </xf>
    <xf numFmtId="49" fontId="2" fillId="3" borderId="65" xfId="0" applyNumberFormat="1" applyFont="1" applyFill="1" applyBorder="1" applyAlignment="1">
      <alignment horizontal="center" vertical="center" shrinkToFit="1"/>
    </xf>
    <xf numFmtId="49" fontId="2" fillId="3" borderId="16" xfId="0" applyNumberFormat="1" applyFont="1" applyFill="1" applyBorder="1" applyAlignment="1">
      <alignment horizontal="center" vertical="center" shrinkToFit="1"/>
    </xf>
    <xf numFmtId="49" fontId="2" fillId="3" borderId="17" xfId="0" applyNumberFormat="1" applyFont="1" applyFill="1" applyBorder="1" applyAlignment="1">
      <alignment horizontal="center" vertical="center" shrinkToFit="1"/>
    </xf>
    <xf numFmtId="0" fontId="11" fillId="2" borderId="20" xfId="0" applyFont="1" applyFill="1" applyBorder="1" applyAlignment="1">
      <alignment horizontal="center" vertical="center"/>
    </xf>
    <xf numFmtId="179" fontId="5" fillId="7" borderId="73" xfId="0" applyNumberFormat="1" applyFont="1" applyFill="1" applyBorder="1" applyAlignment="1">
      <alignment horizontal="center" vertical="center" shrinkToFit="1"/>
    </xf>
    <xf numFmtId="49" fontId="2" fillId="3" borderId="74" xfId="0" applyNumberFormat="1" applyFont="1" applyFill="1" applyBorder="1" applyAlignment="1">
      <alignment horizontal="center" vertical="center" shrinkToFit="1"/>
    </xf>
    <xf numFmtId="49" fontId="2" fillId="3" borderId="75" xfId="0" applyNumberFormat="1" applyFont="1" applyFill="1" applyBorder="1" applyAlignment="1">
      <alignment horizontal="center" vertical="center" shrinkToFit="1"/>
    </xf>
    <xf numFmtId="49" fontId="2" fillId="3" borderId="37" xfId="0" applyNumberFormat="1" applyFont="1" applyFill="1" applyBorder="1" applyAlignment="1">
      <alignment horizontal="center" vertical="center" shrinkToFit="1"/>
    </xf>
    <xf numFmtId="49" fontId="2" fillId="3" borderId="22" xfId="0" applyNumberFormat="1" applyFont="1" applyFill="1" applyBorder="1" applyAlignment="1">
      <alignment horizontal="center" vertical="center" shrinkToFit="1"/>
    </xf>
    <xf numFmtId="49" fontId="2" fillId="3" borderId="23" xfId="0" applyNumberFormat="1" applyFont="1" applyFill="1" applyBorder="1" applyAlignment="1">
      <alignment horizontal="center" vertical="center" shrinkToFit="1"/>
    </xf>
    <xf numFmtId="0" fontId="2" fillId="2" borderId="74"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6" fillId="5" borderId="29" xfId="0" applyFont="1" applyFill="1" applyBorder="1" applyAlignment="1">
      <alignment horizontal="center" vertical="center" shrinkToFit="1"/>
    </xf>
    <xf numFmtId="0" fontId="7" fillId="6" borderId="29" xfId="0" applyFont="1" applyFill="1" applyBorder="1" applyAlignment="1">
      <alignment horizontal="center" vertical="center" shrinkToFit="1"/>
    </xf>
    <xf numFmtId="0" fontId="11" fillId="8" borderId="31" xfId="0" applyFont="1" applyFill="1" applyBorder="1" applyAlignment="1">
      <alignment horizontal="center" vertical="center" shrinkToFit="1"/>
    </xf>
    <xf numFmtId="49" fontId="7" fillId="6" borderId="29" xfId="0" applyNumberFormat="1" applyFont="1" applyFill="1" applyBorder="1" applyAlignment="1">
      <alignment horizontal="center" vertical="center" shrinkToFit="1"/>
    </xf>
    <xf numFmtId="0" fontId="11" fillId="5" borderId="28" xfId="0" applyNumberFormat="1" applyFont="1" applyFill="1" applyBorder="1" applyAlignment="1">
      <alignment horizontal="center" vertical="center" shrinkToFit="1"/>
    </xf>
    <xf numFmtId="0" fontId="11" fillId="4" borderId="76" xfId="0" applyNumberFormat="1" applyFont="1" applyFill="1" applyBorder="1" applyAlignment="1">
      <alignment horizontal="center" vertical="center" shrinkToFit="1"/>
    </xf>
    <xf numFmtId="0" fontId="11" fillId="4" borderId="29" xfId="0" applyNumberFormat="1" applyFont="1" applyFill="1" applyBorder="1" applyAlignment="1">
      <alignment horizontal="center" vertical="center" shrinkToFit="1"/>
    </xf>
    <xf numFmtId="0" fontId="11" fillId="4" borderId="30" xfId="0" applyNumberFormat="1" applyFont="1" applyFill="1" applyBorder="1" applyAlignment="1">
      <alignment horizontal="center" vertical="center" shrinkToFit="1"/>
    </xf>
    <xf numFmtId="0" fontId="11" fillId="4" borderId="31" xfId="0" applyNumberFormat="1" applyFont="1" applyFill="1" applyBorder="1" applyAlignment="1">
      <alignment horizontal="center" vertical="center" shrinkToFit="1"/>
    </xf>
    <xf numFmtId="0" fontId="9" fillId="2" borderId="0" xfId="0" applyFont="1" applyFill="1" applyBorder="1" applyAlignment="1">
      <alignment horizontal="right" vertical="center"/>
    </xf>
    <xf numFmtId="49" fontId="2" fillId="3" borderId="70" xfId="0" applyNumberFormat="1" applyFont="1" applyFill="1" applyBorder="1" applyAlignment="1">
      <alignment horizontal="center" vertical="center" shrinkToFit="1"/>
    </xf>
    <xf numFmtId="49" fontId="2" fillId="3" borderId="71" xfId="0" applyNumberFormat="1" applyFont="1" applyFill="1" applyBorder="1" applyAlignment="1">
      <alignment horizontal="center" vertical="center" shrinkToFit="1"/>
    </xf>
    <xf numFmtId="49" fontId="2" fillId="3" borderId="72" xfId="0" applyNumberFormat="1" applyFont="1" applyFill="1" applyBorder="1" applyAlignment="1">
      <alignment horizontal="center" vertical="center" shrinkToFit="1"/>
    </xf>
    <xf numFmtId="49" fontId="2" fillId="3" borderId="30" xfId="0" applyNumberFormat="1" applyFont="1" applyFill="1" applyBorder="1" applyAlignment="1">
      <alignment horizontal="center" vertical="center" shrinkToFit="1"/>
    </xf>
    <xf numFmtId="49" fontId="2" fillId="3" borderId="31" xfId="0" applyNumberFormat="1" applyFont="1" applyFill="1" applyBorder="1" applyAlignment="1">
      <alignment horizontal="center" vertical="center" shrinkToFit="1"/>
    </xf>
    <xf numFmtId="0" fontId="10" fillId="4" borderId="77" xfId="0" applyFont="1" applyFill="1" applyBorder="1" applyAlignment="1">
      <alignment vertical="center" wrapText="1"/>
    </xf>
    <xf numFmtId="0" fontId="10" fillId="4" borderId="78" xfId="0" applyFont="1" applyFill="1" applyBorder="1" applyAlignment="1">
      <alignment vertical="center" wrapText="1"/>
    </xf>
    <xf numFmtId="0" fontId="5" fillId="2" borderId="0" xfId="0" applyFont="1" applyFill="1" applyAlignment="1">
      <alignment horizontal="right" vertical="center"/>
    </xf>
    <xf numFmtId="2" fontId="2" fillId="3" borderId="24" xfId="0" applyNumberFormat="1" applyFont="1" applyFill="1" applyBorder="1" applyAlignment="1">
      <alignment horizontal="center" vertical="center" shrinkToFit="1"/>
    </xf>
    <xf numFmtId="2" fontId="2" fillId="3" borderId="25" xfId="0" applyNumberFormat="1" applyFont="1" applyFill="1" applyBorder="1" applyAlignment="1">
      <alignment horizontal="center" vertical="center" shrinkToFit="1"/>
    </xf>
    <xf numFmtId="2" fontId="2" fillId="3" borderId="66" xfId="0" applyNumberFormat="1" applyFont="1" applyFill="1" applyBorder="1" applyAlignment="1">
      <alignment horizontal="center" vertical="center" shrinkToFit="1"/>
    </xf>
    <xf numFmtId="2" fontId="2" fillId="3" borderId="67" xfId="0" applyNumberFormat="1" applyFont="1" applyFill="1" applyBorder="1" applyAlignment="1">
      <alignment horizontal="center" vertical="center" shrinkToFit="1"/>
    </xf>
    <xf numFmtId="2" fontId="2" fillId="3" borderId="65" xfId="0" applyNumberFormat="1" applyFont="1" applyFill="1" applyBorder="1" applyAlignment="1">
      <alignment horizontal="center" vertical="center" shrinkToFit="1"/>
    </xf>
    <xf numFmtId="2" fontId="2" fillId="3" borderId="16" xfId="0" applyNumberFormat="1" applyFont="1" applyFill="1" applyBorder="1" applyAlignment="1">
      <alignment horizontal="center" vertical="center" shrinkToFit="1"/>
    </xf>
    <xf numFmtId="2" fontId="2" fillId="3" borderId="17" xfId="0" applyNumberFormat="1" applyFont="1" applyFill="1" applyBorder="1" applyAlignment="1">
      <alignment horizontal="center" vertical="center" shrinkToFit="1"/>
    </xf>
    <xf numFmtId="179" fontId="5" fillId="8" borderId="0" xfId="0" applyNumberFormat="1" applyFont="1" applyFill="1" applyAlignment="1">
      <alignment horizontal="center" vertical="center" shrinkToFit="1"/>
    </xf>
    <xf numFmtId="0" fontId="6" fillId="5" borderId="9"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0" xfId="0" applyFont="1" applyFill="1" applyBorder="1" applyAlignment="1">
      <alignment horizontal="center" vertical="center" wrapText="1"/>
    </xf>
    <xf numFmtId="181" fontId="7" fillId="2" borderId="6" xfId="0" applyNumberFormat="1" applyFont="1" applyFill="1" applyBorder="1" applyAlignment="1">
      <alignment horizontal="right" vertical="center" shrinkToFit="1"/>
    </xf>
    <xf numFmtId="2" fontId="7" fillId="8" borderId="8" xfId="0" applyNumberFormat="1" applyFont="1" applyFill="1" applyBorder="1" applyAlignment="1">
      <alignment horizontal="right" vertical="center" shrinkToFit="1"/>
    </xf>
    <xf numFmtId="0" fontId="7" fillId="5" borderId="12" xfId="0" applyNumberFormat="1" applyFont="1" applyFill="1" applyBorder="1" applyAlignment="1">
      <alignment horizontal="right" vertical="center" shrinkToFit="1"/>
    </xf>
    <xf numFmtId="182" fontId="7" fillId="4" borderId="9" xfId="0" applyNumberFormat="1" applyFont="1" applyFill="1" applyBorder="1" applyAlignment="1">
      <alignment horizontal="left" vertical="center" shrinkToFit="1"/>
    </xf>
    <xf numFmtId="183" fontId="7" fillId="2" borderId="14" xfId="0" applyNumberFormat="1" applyFont="1" applyFill="1" applyBorder="1" applyAlignment="1">
      <alignment horizontal="left" vertical="center" shrinkToFit="1"/>
    </xf>
    <xf numFmtId="183" fontId="7" fillId="2" borderId="0" xfId="0" applyNumberFormat="1" applyFont="1" applyFill="1" applyBorder="1" applyAlignment="1">
      <alignment horizontal="center" shrinkToFit="1"/>
    </xf>
    <xf numFmtId="183" fontId="6" fillId="5" borderId="12" xfId="0" applyNumberFormat="1" applyFont="1" applyFill="1" applyBorder="1" applyAlignment="1">
      <alignment horizontal="center" vertical="center" shrinkToFit="1"/>
    </xf>
    <xf numFmtId="184" fontId="7" fillId="4" borderId="32" xfId="0" applyNumberFormat="1" applyFont="1" applyFill="1" applyBorder="1" applyAlignment="1">
      <alignment horizontal="right" vertical="center" shrinkToFit="1"/>
    </xf>
    <xf numFmtId="184" fontId="7" fillId="4" borderId="33" xfId="0" applyNumberFormat="1" applyFont="1" applyFill="1" applyBorder="1" applyAlignment="1">
      <alignment horizontal="right" vertical="center" shrinkToFit="1"/>
    </xf>
    <xf numFmtId="184" fontId="7" fillId="4" borderId="35" xfId="0" applyNumberFormat="1" applyFont="1" applyFill="1" applyBorder="1" applyAlignment="1">
      <alignment horizontal="right" vertical="center" shrinkToFit="1"/>
    </xf>
    <xf numFmtId="2" fontId="2" fillId="3" borderId="74" xfId="0" applyNumberFormat="1" applyFont="1" applyFill="1" applyBorder="1" applyAlignment="1">
      <alignment horizontal="center" vertical="center" shrinkToFit="1"/>
    </xf>
    <xf numFmtId="2" fontId="2" fillId="3" borderId="75" xfId="0" applyNumberFormat="1" applyFont="1" applyFill="1" applyBorder="1" applyAlignment="1">
      <alignment horizontal="center" vertical="center" shrinkToFit="1"/>
    </xf>
    <xf numFmtId="2" fontId="2" fillId="3" borderId="37" xfId="0" applyNumberFormat="1" applyFont="1" applyFill="1" applyBorder="1" applyAlignment="1">
      <alignment horizontal="center" vertical="center" shrinkToFit="1"/>
    </xf>
    <xf numFmtId="2" fontId="2" fillId="3" borderId="22" xfId="0" applyNumberFormat="1" applyFont="1" applyFill="1" applyBorder="1" applyAlignment="1">
      <alignment horizontal="center" vertical="center" shrinkToFit="1"/>
    </xf>
    <xf numFmtId="2" fontId="2" fillId="3" borderId="23" xfId="0" applyNumberFormat="1" applyFont="1" applyFill="1" applyBorder="1" applyAlignment="1">
      <alignment horizontal="center" vertical="center" shrinkToFit="1"/>
    </xf>
    <xf numFmtId="0" fontId="7" fillId="2" borderId="0" xfId="0" applyFont="1" applyFill="1" applyAlignment="1">
      <alignment horizontal="left" vertical="center"/>
    </xf>
    <xf numFmtId="0" fontId="5" fillId="8" borderId="0" xfId="0" applyFont="1" applyFill="1" applyAlignment="1">
      <alignment horizontal="center" vertical="center" shrinkToFit="1"/>
    </xf>
    <xf numFmtId="0" fontId="6" fillId="5" borderId="6" xfId="0" applyFont="1" applyFill="1" applyBorder="1" applyAlignment="1">
      <alignment horizontal="center" vertical="center"/>
    </xf>
    <xf numFmtId="0" fontId="7" fillId="2" borderId="9" xfId="0" applyFont="1" applyFill="1" applyBorder="1" applyAlignment="1">
      <alignment vertical="center" shrinkToFit="1"/>
    </xf>
    <xf numFmtId="2" fontId="7" fillId="8" borderId="10" xfId="0" applyNumberFormat="1" applyFont="1" applyFill="1" applyBorder="1" applyAlignment="1">
      <alignment horizontal="right" vertical="center" shrinkToFit="1"/>
    </xf>
    <xf numFmtId="2" fontId="7" fillId="8" borderId="11" xfId="0" applyNumberFormat="1" applyFont="1" applyFill="1" applyBorder="1" applyAlignment="1">
      <alignment horizontal="right" vertical="center" shrinkToFit="1"/>
    </xf>
    <xf numFmtId="0" fontId="7" fillId="5" borderId="13" xfId="0" applyNumberFormat="1" applyFont="1" applyFill="1" applyBorder="1" applyAlignment="1">
      <alignment horizontal="right" vertical="center" shrinkToFit="1"/>
    </xf>
    <xf numFmtId="0" fontId="7" fillId="2" borderId="6" xfId="0" applyNumberFormat="1" applyFont="1" applyFill="1" applyBorder="1" applyAlignment="1">
      <alignment horizontal="right" vertical="center" shrinkToFit="1"/>
    </xf>
    <xf numFmtId="0" fontId="7" fillId="2" borderId="14" xfId="0" applyNumberFormat="1" applyFont="1" applyFill="1" applyBorder="1" applyAlignment="1">
      <alignment horizontal="right" vertical="center" shrinkToFit="1"/>
    </xf>
    <xf numFmtId="0" fontId="7" fillId="2" borderId="0" xfId="0" applyNumberFormat="1" applyFont="1" applyFill="1" applyBorder="1" applyAlignment="1">
      <alignment horizontal="center" shrinkToFit="1"/>
    </xf>
    <xf numFmtId="0" fontId="5" fillId="4" borderId="5" xfId="0" applyNumberFormat="1" applyFont="1" applyFill="1" applyBorder="1" applyAlignment="1">
      <alignment horizontal="center" shrinkToFit="1"/>
    </xf>
    <xf numFmtId="0" fontId="6" fillId="5" borderId="12" xfId="0" applyNumberFormat="1" applyFont="1" applyFill="1" applyBorder="1" applyAlignment="1">
      <alignment horizontal="right" vertical="center" shrinkToFit="1"/>
    </xf>
    <xf numFmtId="2" fontId="7" fillId="4" borderId="32" xfId="0" applyNumberFormat="1" applyFont="1" applyFill="1" applyBorder="1" applyAlignment="1">
      <alignment horizontal="right" vertical="center" shrinkToFit="1"/>
    </xf>
    <xf numFmtId="2" fontId="7" fillId="4" borderId="33" xfId="0" applyNumberFormat="1" applyFont="1" applyFill="1" applyBorder="1" applyAlignment="1">
      <alignment horizontal="right" vertical="center" shrinkToFit="1"/>
    </xf>
    <xf numFmtId="2" fontId="7" fillId="4" borderId="35" xfId="0" applyNumberFormat="1" applyFont="1" applyFill="1" applyBorder="1" applyAlignment="1">
      <alignment horizontal="right" vertical="center" shrinkToFit="1"/>
    </xf>
    <xf numFmtId="0" fontId="9" fillId="2" borderId="2" xfId="0" applyFont="1" applyFill="1" applyBorder="1" applyAlignment="1">
      <alignment horizontal="right" vertical="center"/>
    </xf>
    <xf numFmtId="0" fontId="2" fillId="2" borderId="70" xfId="0" applyFont="1" applyFill="1" applyBorder="1" applyAlignment="1">
      <alignment vertical="center" shrinkToFit="1"/>
    </xf>
    <xf numFmtId="0" fontId="2" fillId="2" borderId="71" xfId="0" applyFont="1" applyFill="1" applyBorder="1" applyAlignment="1">
      <alignment vertical="center" shrinkToFit="1"/>
    </xf>
    <xf numFmtId="0" fontId="2" fillId="2" borderId="72" xfId="0" applyFont="1" applyFill="1" applyBorder="1" applyAlignment="1">
      <alignment vertical="center" shrinkToFit="1"/>
    </xf>
    <xf numFmtId="0" fontId="2" fillId="2" borderId="30" xfId="0" applyFont="1" applyFill="1" applyBorder="1" applyAlignment="1">
      <alignment vertical="center" shrinkToFit="1"/>
    </xf>
    <xf numFmtId="0" fontId="2" fillId="2" borderId="31" xfId="0" applyFont="1" applyFill="1" applyBorder="1" applyAlignment="1">
      <alignment vertical="center" shrinkToFit="1"/>
    </xf>
    <xf numFmtId="0" fontId="5" fillId="2" borderId="0" xfId="0" applyFont="1" applyFill="1" applyAlignment="1">
      <alignment horizontal="center" vertical="center" shrinkToFi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2" borderId="7" xfId="0" applyFont="1" applyFill="1" applyBorder="1" applyAlignment="1">
      <alignment horizontal="center" vertical="center" shrinkToFit="1"/>
    </xf>
    <xf numFmtId="2" fontId="7" fillId="8" borderId="8" xfId="0" applyNumberFormat="1" applyFont="1" applyFill="1" applyBorder="1" applyAlignment="1">
      <alignment horizontal="center" vertical="center" shrinkToFit="1"/>
    </xf>
    <xf numFmtId="0" fontId="7" fillId="5" borderId="6" xfId="0" applyNumberFormat="1" applyFont="1" applyFill="1" applyBorder="1" applyAlignment="1">
      <alignment horizontal="center" vertical="center" shrinkToFit="1"/>
    </xf>
    <xf numFmtId="0" fontId="7" fillId="2" borderId="6" xfId="0" applyNumberFormat="1" applyFont="1" applyFill="1" applyBorder="1" applyAlignment="1">
      <alignment horizontal="center" vertical="center" shrinkToFit="1"/>
    </xf>
    <xf numFmtId="0" fontId="7" fillId="2" borderId="14" xfId="0" applyNumberFormat="1" applyFont="1" applyFill="1" applyBorder="1" applyAlignment="1">
      <alignment horizontal="center" vertical="center" shrinkToFit="1"/>
    </xf>
    <xf numFmtId="2" fontId="7" fillId="4" borderId="15" xfId="0" applyNumberFormat="1" applyFont="1" applyFill="1" applyBorder="1" applyAlignment="1">
      <alignment horizontal="right" vertical="center" shrinkToFit="1"/>
    </xf>
    <xf numFmtId="2" fontId="7" fillId="4" borderId="16" xfId="0" applyNumberFormat="1" applyFont="1" applyFill="1" applyBorder="1" applyAlignment="1">
      <alignment horizontal="right" vertical="center" shrinkToFit="1"/>
    </xf>
    <xf numFmtId="2" fontId="7" fillId="4" borderId="17" xfId="0" applyNumberFormat="1" applyFont="1" applyFill="1" applyBorder="1" applyAlignment="1">
      <alignment horizontal="right" vertical="center" shrinkToFit="1"/>
    </xf>
    <xf numFmtId="2" fontId="7" fillId="4" borderId="8" xfId="0" applyNumberFormat="1" applyFont="1" applyFill="1" applyBorder="1" applyAlignment="1">
      <alignment horizontal="right" vertical="center" shrinkToFit="1"/>
    </xf>
    <xf numFmtId="2" fontId="7" fillId="2" borderId="0" xfId="0" applyNumberFormat="1" applyFont="1" applyFill="1" applyBorder="1" applyAlignment="1">
      <alignment horizontal="right" vertical="center" shrinkToFit="1"/>
    </xf>
    <xf numFmtId="0" fontId="2" fillId="9" borderId="9" xfId="0" applyFont="1" applyFill="1" applyBorder="1" applyAlignment="1">
      <alignment horizontal="center" vertical="center"/>
    </xf>
    <xf numFmtId="0" fontId="2" fillId="8" borderId="79" xfId="0" applyFont="1" applyFill="1" applyBorder="1" applyAlignment="1">
      <alignment vertical="center" shrinkToFit="1"/>
    </xf>
    <xf numFmtId="0" fontId="2" fillId="8" borderId="80" xfId="0" applyFont="1" applyFill="1" applyBorder="1" applyAlignment="1">
      <alignment vertical="center" shrinkToFit="1"/>
    </xf>
    <xf numFmtId="0" fontId="2" fillId="8" borderId="60" xfId="0" applyFont="1" applyFill="1" applyBorder="1" applyAlignment="1">
      <alignment vertical="center" shrinkToFit="1"/>
    </xf>
    <xf numFmtId="0" fontId="2" fillId="8" borderId="33" xfId="0" applyFont="1" applyFill="1" applyBorder="1" applyAlignment="1">
      <alignment vertical="center" shrinkToFit="1"/>
    </xf>
    <xf numFmtId="0" fontId="2" fillId="8" borderId="35" xfId="0" applyFont="1" applyFill="1" applyBorder="1" applyAlignment="1">
      <alignment vertical="center" shrinkToFit="1"/>
    </xf>
    <xf numFmtId="0" fontId="6" fillId="5" borderId="2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5" borderId="46"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2" fontId="7" fillId="8" borderId="46" xfId="0" applyNumberFormat="1" applyFont="1" applyFill="1" applyBorder="1" applyAlignment="1">
      <alignment horizontal="center" vertical="center" shrinkToFit="1"/>
    </xf>
    <xf numFmtId="0" fontId="7" fillId="5" borderId="76" xfId="0" applyNumberFormat="1" applyFont="1" applyFill="1" applyBorder="1" applyAlignment="1">
      <alignment horizontal="center" vertical="center" shrinkToFit="1"/>
    </xf>
    <xf numFmtId="0" fontId="7" fillId="2" borderId="76" xfId="0" applyNumberFormat="1" applyFont="1" applyFill="1" applyBorder="1" applyAlignment="1">
      <alignment horizontal="center" vertical="center" shrinkToFit="1"/>
    </xf>
    <xf numFmtId="0" fontId="7" fillId="2" borderId="0" xfId="0" applyNumberFormat="1" applyFont="1" applyFill="1" applyBorder="1" applyAlignment="1">
      <alignment horizontal="right" vertical="center" shrinkToFit="1"/>
    </xf>
    <xf numFmtId="0" fontId="6" fillId="5" borderId="14" xfId="0" applyNumberFormat="1" applyFont="1" applyFill="1" applyBorder="1" applyAlignment="1">
      <alignment horizontal="center" vertical="center" shrinkToFit="1"/>
    </xf>
    <xf numFmtId="2" fontId="7" fillId="4" borderId="21" xfId="0" applyNumberFormat="1" applyFont="1" applyFill="1" applyBorder="1" applyAlignment="1">
      <alignment horizontal="right" vertical="center" shrinkToFit="1"/>
    </xf>
    <xf numFmtId="2" fontId="7" fillId="4" borderId="22" xfId="0" applyNumberFormat="1" applyFont="1" applyFill="1" applyBorder="1" applyAlignment="1">
      <alignment horizontal="right" vertical="center" shrinkToFit="1"/>
    </xf>
    <xf numFmtId="2" fontId="7" fillId="4" borderId="30" xfId="0" applyNumberFormat="1" applyFont="1" applyFill="1" applyBorder="1" applyAlignment="1">
      <alignment horizontal="right" vertical="center" shrinkToFit="1"/>
    </xf>
    <xf numFmtId="2" fontId="7" fillId="4" borderId="31" xfId="0" applyNumberFormat="1" applyFont="1" applyFill="1" applyBorder="1" applyAlignment="1">
      <alignment horizontal="right" vertical="center" shrinkToFit="1"/>
    </xf>
    <xf numFmtId="2" fontId="7" fillId="4" borderId="46" xfId="0" applyNumberFormat="1" applyFont="1" applyFill="1" applyBorder="1" applyAlignment="1">
      <alignment horizontal="right" vertical="center" shrinkToFit="1"/>
    </xf>
    <xf numFmtId="0" fontId="6" fillId="5" borderId="10" xfId="0" applyFont="1" applyFill="1" applyBorder="1" applyAlignment="1">
      <alignment horizontal="center" vertical="center" shrinkToFit="1"/>
    </xf>
    <xf numFmtId="0" fontId="7" fillId="2" borderId="11" xfId="0" applyFont="1" applyFill="1" applyBorder="1" applyAlignment="1">
      <alignment vertical="center" shrinkToFit="1"/>
    </xf>
    <xf numFmtId="179" fontId="7" fillId="8" borderId="10" xfId="0" applyNumberFormat="1" applyFont="1" applyFill="1" applyBorder="1" applyAlignment="1">
      <alignment horizontal="right" vertical="center" shrinkToFit="1"/>
    </xf>
    <xf numFmtId="0" fontId="7" fillId="5" borderId="28" xfId="0" applyNumberFormat="1" applyFont="1" applyFill="1" applyBorder="1" applyAlignment="1">
      <alignment horizontal="right" vertical="center" shrinkToFit="1"/>
    </xf>
    <xf numFmtId="0" fontId="7" fillId="2" borderId="76" xfId="0" applyNumberFormat="1" applyFont="1" applyFill="1" applyBorder="1" applyAlignment="1">
      <alignment horizontal="right" vertical="center" shrinkToFit="1"/>
    </xf>
    <xf numFmtId="0" fontId="7" fillId="2" borderId="7" xfId="0" applyNumberFormat="1" applyFont="1" applyFill="1" applyBorder="1" applyAlignment="1">
      <alignment horizontal="right" vertical="center" shrinkToFit="1"/>
    </xf>
    <xf numFmtId="0" fontId="2" fillId="9" borderId="6" xfId="0" applyFont="1" applyFill="1" applyBorder="1" applyAlignment="1">
      <alignment horizontal="center" vertical="center"/>
    </xf>
    <xf numFmtId="2" fontId="2" fillId="3" borderId="58" xfId="0" applyNumberFormat="1" applyFont="1" applyFill="1" applyBorder="1" applyAlignment="1">
      <alignment vertical="center" shrinkToFit="1"/>
    </xf>
    <xf numFmtId="2" fontId="2" fillId="3" borderId="59" xfId="0" applyNumberFormat="1" applyFont="1" applyFill="1" applyBorder="1" applyAlignment="1">
      <alignment vertical="center" shrinkToFit="1"/>
    </xf>
    <xf numFmtId="2" fontId="2" fillId="3" borderId="60" xfId="0" applyNumberFormat="1" applyFont="1" applyFill="1" applyBorder="1" applyAlignment="1">
      <alignment vertical="center" shrinkToFit="1"/>
    </xf>
    <xf numFmtId="2" fontId="2" fillId="3" borderId="33" xfId="0" applyNumberFormat="1" applyFont="1" applyFill="1" applyBorder="1" applyAlignment="1">
      <alignment vertical="center" shrinkToFit="1"/>
    </xf>
    <xf numFmtId="2" fontId="2" fillId="3" borderId="35" xfId="0" applyNumberFormat="1" applyFont="1" applyFill="1" applyBorder="1" applyAlignment="1">
      <alignment vertical="center" shrinkToFit="1"/>
    </xf>
    <xf numFmtId="0" fontId="15" fillId="2" borderId="0" xfId="0" applyFont="1" applyFill="1" applyAlignment="1">
      <alignment horizontal="right" vertical="center"/>
    </xf>
    <xf numFmtId="0" fontId="7" fillId="2" borderId="9" xfId="0" applyNumberFormat="1" applyFont="1" applyFill="1" applyBorder="1" applyAlignment="1">
      <alignment horizontal="right" vertical="center" shrinkToFit="1"/>
    </xf>
    <xf numFmtId="0" fontId="7" fillId="2" borderId="20" xfId="0" applyNumberFormat="1" applyFont="1" applyFill="1" applyBorder="1" applyAlignment="1">
      <alignment horizontal="right" vertical="center" shrinkToFit="1"/>
    </xf>
    <xf numFmtId="0" fontId="2" fillId="9" borderId="20" xfId="0" applyFont="1" applyFill="1" applyBorder="1" applyAlignment="1">
      <alignment horizontal="center" vertical="center"/>
    </xf>
    <xf numFmtId="2" fontId="2" fillId="3" borderId="61" xfId="0" applyNumberFormat="1" applyFont="1" applyFill="1" applyBorder="1" applyAlignment="1">
      <alignment vertical="center" shrinkToFit="1"/>
    </xf>
    <xf numFmtId="2" fontId="2" fillId="3" borderId="62" xfId="0" applyNumberFormat="1" applyFont="1" applyFill="1" applyBorder="1" applyAlignment="1">
      <alignment vertical="center" shrinkToFit="1"/>
    </xf>
    <xf numFmtId="0" fontId="6" fillId="5" borderId="7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2" fillId="9" borderId="76" xfId="0" applyFont="1" applyFill="1" applyBorder="1" applyAlignment="1">
      <alignment horizontal="center" vertical="center"/>
    </xf>
    <xf numFmtId="2" fontId="2" fillId="8" borderId="79" xfId="0" applyNumberFormat="1" applyFont="1" applyFill="1" applyBorder="1" applyAlignment="1">
      <alignment vertical="center" shrinkToFit="1"/>
    </xf>
    <xf numFmtId="2" fontId="2" fillId="8" borderId="80" xfId="0" applyNumberFormat="1" applyFont="1" applyFill="1" applyBorder="1" applyAlignment="1">
      <alignment vertical="center" shrinkToFit="1"/>
    </xf>
    <xf numFmtId="2" fontId="2" fillId="8" borderId="60" xfId="0" applyNumberFormat="1" applyFont="1" applyFill="1" applyBorder="1" applyAlignment="1">
      <alignment vertical="center" shrinkToFit="1"/>
    </xf>
    <xf numFmtId="2" fontId="2" fillId="8" borderId="33" xfId="0" applyNumberFormat="1" applyFont="1" applyFill="1" applyBorder="1" applyAlignment="1">
      <alignment vertical="center" shrinkToFit="1"/>
    </xf>
    <xf numFmtId="2" fontId="2" fillId="8" borderId="35" xfId="0" applyNumberFormat="1" applyFont="1" applyFill="1" applyBorder="1" applyAlignment="1">
      <alignment vertical="center" shrinkToFit="1"/>
    </xf>
    <xf numFmtId="0" fontId="2" fillId="6" borderId="81" xfId="0" applyFont="1" applyFill="1" applyBorder="1" applyAlignment="1">
      <alignment horizontal="center" vertical="center"/>
    </xf>
    <xf numFmtId="0" fontId="2" fillId="6" borderId="82" xfId="0" applyFont="1" applyFill="1" applyBorder="1" applyAlignment="1">
      <alignment horizontal="center" vertical="center"/>
    </xf>
    <xf numFmtId="0" fontId="2" fillId="6" borderId="83" xfId="0" applyFont="1" applyFill="1" applyBorder="1" applyAlignment="1">
      <alignment horizontal="center" vertical="center"/>
    </xf>
    <xf numFmtId="185" fontId="2" fillId="3" borderId="0" xfId="0" applyNumberFormat="1" applyFont="1" applyFill="1" applyBorder="1" applyAlignment="1">
      <alignment horizontal="center" vertical="center" shrinkToFit="1"/>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6" xfId="0" applyFont="1" applyFill="1" applyBorder="1" applyAlignment="1">
      <alignment horizontal="center" vertical="center"/>
    </xf>
    <xf numFmtId="0" fontId="2" fillId="3" borderId="32" xfId="0" applyFont="1" applyFill="1" applyBorder="1" applyAlignment="1">
      <alignment vertical="center" shrinkToFit="1"/>
    </xf>
    <xf numFmtId="0" fontId="2" fillId="3" borderId="33" xfId="0" applyFont="1" applyFill="1" applyBorder="1" applyAlignment="1">
      <alignment horizontal="left" vertical="center" shrinkToFit="1"/>
    </xf>
    <xf numFmtId="0" fontId="2" fillId="3" borderId="34" xfId="0" applyFont="1" applyFill="1" applyBorder="1" applyAlignment="1">
      <alignment vertical="center" shrinkToFit="1"/>
    </xf>
    <xf numFmtId="0" fontId="2" fillId="2" borderId="0" xfId="0" applyFont="1" applyFill="1" applyAlignment="1">
      <alignment horizontal="center" vertical="center" shrinkToFit="1"/>
    </xf>
    <xf numFmtId="0" fontId="2" fillId="3" borderId="61" xfId="0" applyFont="1" applyFill="1" applyBorder="1" applyAlignment="1">
      <alignment horizontal="center" vertical="center" shrinkToFit="1"/>
    </xf>
    <xf numFmtId="0" fontId="2" fillId="3" borderId="62" xfId="0" applyFont="1" applyFill="1" applyBorder="1" applyAlignment="1">
      <alignment horizontal="center" vertical="center" shrinkToFit="1"/>
    </xf>
    <xf numFmtId="0" fontId="2" fillId="3" borderId="65" xfId="0" applyFont="1" applyFill="1" applyBorder="1" applyAlignment="1">
      <alignment horizontal="center" vertical="center" shrinkToFit="1"/>
    </xf>
    <xf numFmtId="0" fontId="2" fillId="3" borderId="33" xfId="0" applyFont="1" applyFill="1" applyBorder="1" applyAlignment="1">
      <alignment horizontal="center" vertical="center" shrinkToFit="1"/>
    </xf>
    <xf numFmtId="0" fontId="2" fillId="3" borderId="35" xfId="0" applyFont="1" applyFill="1" applyBorder="1" applyAlignment="1">
      <alignment horizontal="center" vertical="center" shrinkToFit="1"/>
    </xf>
    <xf numFmtId="185" fontId="2" fillId="2" borderId="0" xfId="0" applyNumberFormat="1" applyFont="1" applyFill="1" applyBorder="1" applyAlignment="1">
      <alignment horizontal="center" vertical="center" shrinkToFit="1"/>
    </xf>
  </cellXfs>
  <cellStyles count="1">
    <cellStyle name="標準" xfId="0" builtinId="0"/>
  </cellStyles>
  <tableStyles count="0" defaultTableStyle="TableStyleMedium2" defaultPivotStyle="PivotStyleLight16"/>
  <colors>
    <mruColors>
      <color rgb="FFFFFF66"/>
      <color rgb="FFCCFFFF"/>
      <color rgb="FFFFFF99"/>
      <color rgb="FF0000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111760</xdr:colOff>
      <xdr:row>17</xdr:row>
      <xdr:rowOff>100965</xdr:rowOff>
    </xdr:from>
    <xdr:to xmlns:xdr="http://schemas.openxmlformats.org/drawingml/2006/spreadsheetDrawing">
      <xdr:col>36</xdr:col>
      <xdr:colOff>145415</xdr:colOff>
      <xdr:row>37</xdr:row>
      <xdr:rowOff>11430</xdr:rowOff>
    </xdr:to>
    <xdr:sp macro="" textlink="">
      <xdr:nvSpPr>
        <xdr:cNvPr id="2" name="正方形/長方形 1"/>
        <xdr:cNvSpPr/>
      </xdr:nvSpPr>
      <xdr:spPr>
        <a:xfrm>
          <a:off x="3255010" y="3338830"/>
          <a:ext cx="8320405" cy="3961765"/>
        </a:xfrm>
        <a:prstGeom prst="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t"/>
        <a:lstStyle/>
        <a:p>
          <a:pPr algn="l"/>
          <a:r>
            <a:rPr kumimoji="1" lang="ja-JP" altLang="en-US" sz="1100"/>
            <a:t>勤務表の作成について・・・</a:t>
          </a:r>
          <a:endParaRPr kumimoji="1" lang="en-US" altLang="ja-JP" sz="1100"/>
        </a:p>
        <a:p>
          <a:pPr algn="l"/>
          <a:r>
            <a:rPr kumimoji="1" lang="ja-JP" altLang="en-US" sz="1100"/>
            <a:t>　基準（勤務体制の確保等）では、「施設（事業所）ごとに、原則として月ごとに勤務表を作成し、従業者の日々の勤務時間、常勤・非常勤の別、介護・介護職員等の配置兼務関係等を明確にすること」を定めています。</a:t>
          </a:r>
          <a:endParaRPr kumimoji="1" lang="en-US" altLang="ja-JP" sz="1100"/>
        </a:p>
        <a:p>
          <a:pPr algn="l"/>
          <a:endParaRPr kumimoji="1" lang="en-US" altLang="ja-JP" sz="1100"/>
        </a:p>
        <a:p>
          <a:pPr algn="l"/>
          <a:r>
            <a:rPr kumimoji="1" lang="ja-JP" altLang="en-US" sz="1100"/>
            <a:t>　この勤務表は、人員基準や夜勤職員（加算含む）などの計算ができるように参考に作成したものです。</a:t>
          </a:r>
          <a:endParaRPr kumimoji="1" lang="en-US" altLang="ja-JP" sz="1100"/>
        </a:p>
        <a:p>
          <a:pPr algn="l"/>
          <a:r>
            <a:rPr kumimoji="1" lang="ja-JP" altLang="en-US" sz="1100"/>
            <a:t>　普段の勤務予定表として作成し、最終的に実績表として再作成するなどしてご活用ください。（活用にあっては任意です。）</a:t>
          </a:r>
          <a:endParaRPr kumimoji="1" lang="en-US" altLang="ja-JP" sz="1100"/>
        </a:p>
        <a:p>
          <a:pPr algn="l"/>
          <a:endParaRPr kumimoji="1" lang="en-US" altLang="ja-JP" sz="1100"/>
        </a:p>
        <a:p>
          <a:pPr algn="l"/>
          <a:r>
            <a:rPr kumimoji="1" lang="ja-JP" altLang="en-US" sz="1100"/>
            <a:t>　作成にあっては、事業所単位で作成する。または事業所に勤務する職種単位で作成し事業所ごとに管理する等して、事業所ごとに月ごとの勤務時間がわかるよう、把握しやすいよう工夫してください。</a:t>
          </a:r>
          <a:endParaRPr kumimoji="1" lang="en-US" altLang="ja-JP" sz="1100"/>
        </a:p>
        <a:p>
          <a:pPr algn="l"/>
          <a:r>
            <a:rPr kumimoji="1" lang="ja-JP" altLang="en-US" sz="1100"/>
            <a:t>　</a:t>
          </a:r>
          <a:endParaRPr kumimoji="1" lang="en-US" altLang="ja-JP" sz="1100"/>
        </a:p>
        <a:p>
          <a:pPr algn="l"/>
          <a:r>
            <a:rPr kumimoji="1" lang="ja-JP" altLang="en-US" sz="1100"/>
            <a:t>　この勤務表では、日数単位、４週単位での常勤換算を計算、夜勤時間帯を通じて、必要な人員数が満たされているか確認もできるようにしています。（全職員の実労働時間数も把握できますので、指標等にも活用できます。）</a:t>
          </a:r>
          <a:endParaRPr kumimoji="1" lang="en-US" altLang="ja-JP" sz="1100"/>
        </a:p>
        <a:p>
          <a:pPr algn="l"/>
          <a:endParaRPr kumimoji="1" lang="en-US" altLang="ja-JP" sz="1100"/>
        </a:p>
        <a:p>
          <a:pPr algn="l"/>
          <a:r>
            <a:rPr kumimoji="1" lang="ja-JP" altLang="en-US" sz="1100"/>
            <a:t>　</a:t>
          </a:r>
          <a:r>
            <a:rPr kumimoji="1" lang="en-US" altLang="ja-JP" sz="1100"/>
            <a:t>※</a:t>
          </a:r>
          <a:r>
            <a:rPr kumimoji="1" lang="ja-JP" altLang="en-US" sz="1100"/>
            <a:t>施設（事業所）によっては、常勤が勤務すべき時間数、勤務形態、勤務時間、夜勤時間帯など異なりますので、この勤務表を活用される場合は、あらかじめ基本設定する必要があります。</a:t>
          </a:r>
          <a:endParaRPr kumimoji="1" lang="en-US" altLang="ja-JP" sz="1100"/>
        </a:p>
        <a:p>
          <a:pPr algn="l"/>
          <a:endParaRPr kumimoji="1" lang="en-US" altLang="ja-JP" sz="1100"/>
        </a:p>
        <a:p>
          <a:pPr algn="l"/>
          <a:r>
            <a:rPr kumimoji="1" lang="ja-JP" altLang="en-US" sz="1100"/>
            <a:t>　①オレンジ色のセルは、基本設定した内容を「選択入力」してください。</a:t>
          </a:r>
          <a:endParaRPr kumimoji="1" lang="en-US" altLang="ja-JP" sz="1100"/>
        </a:p>
        <a:p>
          <a:pPr algn="l"/>
          <a:r>
            <a:rPr kumimoji="1" lang="ja-JP" altLang="en-US" sz="1100"/>
            <a:t>　②薄い青色のセルは、計算式が入力されています。</a:t>
          </a:r>
          <a:endParaRPr kumimoji="1" lang="en-US" altLang="ja-JP" sz="1100"/>
        </a:p>
        <a:p>
          <a:pPr algn="l"/>
          <a:r>
            <a:rPr kumimoji="1" lang="ja-JP" altLang="en-US" sz="1100"/>
            <a:t>　③薄い黄色のセルは、「入力」してください。</a:t>
          </a:r>
          <a:endParaRPr kumimoji="1" lang="en-US" altLang="ja-JP" sz="1100"/>
        </a:p>
        <a:p>
          <a:pPr algn="l"/>
          <a:r>
            <a:rPr kumimoji="1" lang="ja-JP" altLang="en-US" sz="1100"/>
            <a:t>　</a:t>
          </a:r>
          <a:r>
            <a:rPr kumimoji="1" lang="en-US" altLang="ja-JP" sz="1100"/>
            <a:t>※</a:t>
          </a:r>
          <a:r>
            <a:rPr kumimoji="1" lang="ja-JP" altLang="en-US" sz="1100"/>
            <a:t>便宜上、カラーで設定していますが、印刷する際は、「ページ設定」⇒「白黒印刷」に変更して印刷する等してください。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W225"/>
  <sheetViews>
    <sheetView view="pageBreakPreview" topLeftCell="F201" zoomScale="85" zoomScaleSheetLayoutView="85" workbookViewId="0">
      <selection activeCell="N242" sqref="N242"/>
    </sheetView>
  </sheetViews>
  <sheetFormatPr defaultRowHeight="12"/>
  <cols>
    <col min="1" max="1" width="1.75" style="1" customWidth="1"/>
    <col min="2" max="2" width="3.5" style="2" customWidth="1"/>
    <col min="3" max="3" width="12.875" style="2" customWidth="1"/>
    <col min="4" max="4" width="3.5" style="2" customWidth="1"/>
    <col min="5" max="5" width="12" style="2" customWidth="1"/>
    <col min="6" max="6" width="3.875" style="2" customWidth="1"/>
    <col min="7" max="37" width="3.75" style="2" customWidth="1"/>
    <col min="38" max="38" width="8.375" style="2" customWidth="1"/>
    <col min="39" max="40" width="5.875" style="2" customWidth="1"/>
    <col min="41" max="41" width="2.625" style="2" bestFit="1" customWidth="1"/>
    <col min="42" max="42" width="5.25" style="2" bestFit="1" customWidth="1"/>
    <col min="43" max="43" width="4.875" style="2" bestFit="1" customWidth="1"/>
    <col min="44" max="44" width="5.125" style="2" bestFit="1" customWidth="1"/>
    <col min="45" max="46" width="1.875" style="2" customWidth="1"/>
    <col min="47" max="47" width="3.125" style="2" bestFit="1" customWidth="1"/>
    <col min="48" max="48" width="3.25" style="2" customWidth="1"/>
    <col min="49" max="16384" width="9" style="1" customWidth="1"/>
  </cols>
  <sheetData>
    <row r="1" spans="1:48" ht="15">
      <c r="A1" s="3"/>
      <c r="C1" s="15" t="s">
        <v>231</v>
      </c>
      <c r="R1" s="175" t="s">
        <v>213</v>
      </c>
      <c r="AM1" s="292"/>
      <c r="AN1" s="292"/>
      <c r="AO1" s="292"/>
      <c r="AP1" s="292"/>
      <c r="AQ1" s="358"/>
      <c r="AR1" s="358"/>
      <c r="AS1" s="358"/>
    </row>
    <row r="2" spans="1:48" ht="14.25">
      <c r="A2" s="3"/>
      <c r="C2" s="1"/>
      <c r="J2" s="137" t="s">
        <v>215</v>
      </c>
      <c r="K2" s="137"/>
      <c r="L2" s="139"/>
      <c r="M2" s="141" t="s">
        <v>13</v>
      </c>
      <c r="N2" s="156"/>
      <c r="O2" s="163" t="s">
        <v>45</v>
      </c>
      <c r="P2" s="163"/>
      <c r="Q2" s="1"/>
      <c r="T2" s="182"/>
      <c r="U2" s="182"/>
      <c r="AA2" s="38"/>
      <c r="AB2" s="38"/>
      <c r="AC2" s="38"/>
      <c r="AD2" s="38"/>
      <c r="AE2" s="220"/>
      <c r="AF2" s="220"/>
      <c r="AG2" s="220"/>
      <c r="AH2" s="220"/>
      <c r="AI2" s="220"/>
      <c r="AJ2" s="220"/>
      <c r="AK2" s="220"/>
      <c r="AL2" s="220"/>
      <c r="AM2" s="220"/>
      <c r="AN2" s="220"/>
      <c r="AO2" s="220"/>
      <c r="AP2" s="220"/>
      <c r="AQ2" s="55"/>
      <c r="AR2" s="55"/>
      <c r="AU2" s="372" t="s">
        <v>21</v>
      </c>
      <c r="AV2" s="376">
        <v>1</v>
      </c>
    </row>
    <row r="3" spans="1:48" ht="12.75" customHeight="1">
      <c r="A3" s="3"/>
      <c r="C3" s="16" t="s">
        <v>46</v>
      </c>
      <c r="D3" s="41"/>
      <c r="E3" s="1"/>
      <c r="F3" s="54"/>
      <c r="G3" s="1"/>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220"/>
      <c r="AO3" s="220"/>
      <c r="AP3" s="220"/>
      <c r="AQ3" s="55"/>
      <c r="AR3" s="55"/>
      <c r="AU3" s="373" t="s">
        <v>24</v>
      </c>
      <c r="AV3" s="377">
        <v>1</v>
      </c>
    </row>
    <row r="4" spans="1:48" ht="12.75">
      <c r="A4" s="3"/>
      <c r="C4" s="17">
        <v>43800</v>
      </c>
      <c r="D4" s="41"/>
      <c r="E4" s="58"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263"/>
      <c r="AL4" s="117"/>
      <c r="AM4" s="117"/>
      <c r="AN4" s="220"/>
      <c r="AO4" s="220"/>
      <c r="AP4" s="220"/>
      <c r="AQ4" s="55"/>
      <c r="AR4" s="55"/>
      <c r="AU4" s="373" t="s">
        <v>7</v>
      </c>
      <c r="AV4" s="377"/>
    </row>
    <row r="5" spans="1:48" s="3" customFormat="1">
      <c r="B5" s="2"/>
      <c r="C5" s="18">
        <f>DAY(EOMONTH(C4,0))</f>
        <v>31</v>
      </c>
      <c r="D5" s="41"/>
      <c r="E5" s="59"/>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264"/>
      <c r="AL5" s="117"/>
      <c r="AM5" s="117"/>
      <c r="AN5" s="220"/>
      <c r="AO5" s="220"/>
      <c r="AP5" s="220"/>
      <c r="AQ5" s="55"/>
      <c r="AR5" s="55"/>
      <c r="AS5" s="2"/>
      <c r="AT5" s="2"/>
      <c r="AU5" s="373" t="s">
        <v>18</v>
      </c>
      <c r="AV5" s="377"/>
    </row>
    <row r="6" spans="1:48" ht="12.75">
      <c r="A6" s="3"/>
      <c r="C6" s="19" t="s">
        <v>211</v>
      </c>
      <c r="T6" s="182"/>
      <c r="U6" s="182"/>
      <c r="AA6" s="38"/>
      <c r="AB6" s="38"/>
      <c r="AC6" s="38"/>
      <c r="AD6" s="38"/>
      <c r="AE6" s="220"/>
      <c r="AF6" s="220"/>
      <c r="AG6" s="220"/>
      <c r="AH6" s="220"/>
      <c r="AI6" s="220"/>
      <c r="AJ6" s="220"/>
      <c r="AK6" s="265" t="s">
        <v>26</v>
      </c>
      <c r="AL6" s="273">
        <f>N193</f>
        <v>155</v>
      </c>
      <c r="AM6" s="293">
        <f>N192</f>
        <v>38.75</v>
      </c>
      <c r="AN6" s="313"/>
      <c r="AO6" s="313"/>
      <c r="AP6" s="313"/>
      <c r="AQ6" s="55"/>
      <c r="AR6" s="55"/>
      <c r="AU6" s="374"/>
      <c r="AV6" s="378"/>
    </row>
    <row r="7" spans="1:48" ht="15.95" customHeight="1">
      <c r="A7" s="3"/>
      <c r="C7" s="20"/>
      <c r="D7" s="42" t="s">
        <v>27</v>
      </c>
      <c r="E7" s="20"/>
      <c r="F7" s="76"/>
      <c r="G7" s="95" t="s">
        <v>40</v>
      </c>
      <c r="H7" s="118"/>
      <c r="I7" s="118"/>
      <c r="J7" s="118"/>
      <c r="K7" s="118"/>
      <c r="L7" s="118"/>
      <c r="M7" s="142"/>
      <c r="N7" s="95" t="s">
        <v>42</v>
      </c>
      <c r="O7" s="118"/>
      <c r="P7" s="118"/>
      <c r="Q7" s="118"/>
      <c r="R7" s="118"/>
      <c r="S7" s="118"/>
      <c r="T7" s="142"/>
      <c r="U7" s="95" t="s">
        <v>22</v>
      </c>
      <c r="V7" s="118"/>
      <c r="W7" s="118"/>
      <c r="X7" s="118"/>
      <c r="Y7" s="118"/>
      <c r="Z7" s="118"/>
      <c r="AA7" s="142"/>
      <c r="AB7" s="95" t="s">
        <v>44</v>
      </c>
      <c r="AC7" s="118"/>
      <c r="AD7" s="118"/>
      <c r="AE7" s="118"/>
      <c r="AF7" s="118"/>
      <c r="AG7" s="118"/>
      <c r="AH7" s="142"/>
      <c r="AI7" s="118"/>
      <c r="AJ7" s="118"/>
      <c r="AK7" s="113"/>
      <c r="AL7" s="274" t="s">
        <v>49</v>
      </c>
      <c r="AM7" s="294" t="s">
        <v>30</v>
      </c>
      <c r="AN7" s="314" t="s">
        <v>171</v>
      </c>
      <c r="AO7" s="332"/>
      <c r="AP7" s="332"/>
      <c r="AQ7" s="332"/>
      <c r="AR7" s="364"/>
    </row>
    <row r="8" spans="1:48" ht="15.95" customHeight="1">
      <c r="A8" s="3"/>
      <c r="C8" s="21" t="s">
        <v>33</v>
      </c>
      <c r="D8" s="43"/>
      <c r="E8" s="21" t="s">
        <v>20</v>
      </c>
      <c r="F8" s="77" t="s">
        <v>0</v>
      </c>
      <c r="G8" s="96">
        <v>1</v>
      </c>
      <c r="H8" s="119">
        <v>2</v>
      </c>
      <c r="I8" s="119">
        <v>3</v>
      </c>
      <c r="J8" s="119">
        <v>4</v>
      </c>
      <c r="K8" s="119">
        <v>5</v>
      </c>
      <c r="L8" s="119">
        <v>6</v>
      </c>
      <c r="M8" s="143">
        <v>7</v>
      </c>
      <c r="N8" s="96">
        <v>8</v>
      </c>
      <c r="O8" s="119">
        <v>9</v>
      </c>
      <c r="P8" s="119">
        <v>10</v>
      </c>
      <c r="Q8" s="119">
        <v>11</v>
      </c>
      <c r="R8" s="119">
        <v>12</v>
      </c>
      <c r="S8" s="119">
        <v>13</v>
      </c>
      <c r="T8" s="143">
        <v>14</v>
      </c>
      <c r="U8" s="96">
        <v>15</v>
      </c>
      <c r="V8" s="119">
        <v>16</v>
      </c>
      <c r="W8" s="119">
        <v>17</v>
      </c>
      <c r="X8" s="119">
        <v>18</v>
      </c>
      <c r="Y8" s="119">
        <v>19</v>
      </c>
      <c r="Z8" s="119">
        <v>20</v>
      </c>
      <c r="AA8" s="143">
        <v>21</v>
      </c>
      <c r="AB8" s="96">
        <v>22</v>
      </c>
      <c r="AC8" s="119">
        <v>23</v>
      </c>
      <c r="AD8" s="119">
        <v>24</v>
      </c>
      <c r="AE8" s="119">
        <v>25</v>
      </c>
      <c r="AF8" s="119">
        <v>26</v>
      </c>
      <c r="AG8" s="119">
        <v>27</v>
      </c>
      <c r="AH8" s="143">
        <v>28</v>
      </c>
      <c r="AI8" s="248">
        <v>29</v>
      </c>
      <c r="AJ8" s="119">
        <v>30</v>
      </c>
      <c r="AK8" s="119">
        <v>31</v>
      </c>
      <c r="AL8" s="275"/>
      <c r="AM8" s="21" t="s">
        <v>34</v>
      </c>
      <c r="AN8" s="315"/>
      <c r="AO8" s="333"/>
      <c r="AP8" s="333"/>
      <c r="AQ8" s="333"/>
      <c r="AR8" s="365"/>
    </row>
    <row r="9" spans="1:48" ht="15.95" customHeight="1">
      <c r="A9" s="3"/>
      <c r="C9" s="22"/>
      <c r="D9" s="44"/>
      <c r="E9" s="22"/>
      <c r="F9" s="78" t="s">
        <v>50</v>
      </c>
      <c r="G9" s="97">
        <f>IF(C4="","",WEEKDAY(C4))</f>
        <v>1</v>
      </c>
      <c r="H9" s="120">
        <f t="shared" ref="H9:AK9" si="0">G9+1</f>
        <v>2</v>
      </c>
      <c r="I9" s="120">
        <f t="shared" si="0"/>
        <v>3</v>
      </c>
      <c r="J9" s="120">
        <f t="shared" si="0"/>
        <v>4</v>
      </c>
      <c r="K9" s="120">
        <f t="shared" si="0"/>
        <v>5</v>
      </c>
      <c r="L9" s="120">
        <f t="shared" si="0"/>
        <v>6</v>
      </c>
      <c r="M9" s="144">
        <f t="shared" si="0"/>
        <v>7</v>
      </c>
      <c r="N9" s="97">
        <f t="shared" si="0"/>
        <v>8</v>
      </c>
      <c r="O9" s="120">
        <f t="shared" si="0"/>
        <v>9</v>
      </c>
      <c r="P9" s="120">
        <f t="shared" si="0"/>
        <v>10</v>
      </c>
      <c r="Q9" s="120">
        <f t="shared" si="0"/>
        <v>11</v>
      </c>
      <c r="R9" s="120">
        <f t="shared" si="0"/>
        <v>12</v>
      </c>
      <c r="S9" s="120">
        <f t="shared" si="0"/>
        <v>13</v>
      </c>
      <c r="T9" s="144">
        <f t="shared" si="0"/>
        <v>14</v>
      </c>
      <c r="U9" s="97">
        <f t="shared" si="0"/>
        <v>15</v>
      </c>
      <c r="V9" s="120">
        <f t="shared" si="0"/>
        <v>16</v>
      </c>
      <c r="W9" s="120">
        <f t="shared" si="0"/>
        <v>17</v>
      </c>
      <c r="X9" s="120">
        <f t="shared" si="0"/>
        <v>18</v>
      </c>
      <c r="Y9" s="120">
        <f t="shared" si="0"/>
        <v>19</v>
      </c>
      <c r="Z9" s="120">
        <f t="shared" si="0"/>
        <v>20</v>
      </c>
      <c r="AA9" s="144">
        <f t="shared" si="0"/>
        <v>21</v>
      </c>
      <c r="AB9" s="97">
        <f t="shared" si="0"/>
        <v>22</v>
      </c>
      <c r="AC9" s="120">
        <f t="shared" si="0"/>
        <v>23</v>
      </c>
      <c r="AD9" s="120">
        <f t="shared" si="0"/>
        <v>24</v>
      </c>
      <c r="AE9" s="120">
        <f t="shared" si="0"/>
        <v>25</v>
      </c>
      <c r="AF9" s="120">
        <f t="shared" si="0"/>
        <v>26</v>
      </c>
      <c r="AG9" s="120">
        <f t="shared" si="0"/>
        <v>27</v>
      </c>
      <c r="AH9" s="144">
        <f t="shared" si="0"/>
        <v>28</v>
      </c>
      <c r="AI9" s="120">
        <f t="shared" si="0"/>
        <v>29</v>
      </c>
      <c r="AJ9" s="120">
        <f t="shared" si="0"/>
        <v>30</v>
      </c>
      <c r="AK9" s="120">
        <f t="shared" si="0"/>
        <v>31</v>
      </c>
      <c r="AL9" s="276"/>
      <c r="AM9" s="21" t="s">
        <v>25</v>
      </c>
      <c r="AN9" s="78" t="s">
        <v>11</v>
      </c>
      <c r="AO9" s="334" t="s">
        <v>52</v>
      </c>
      <c r="AP9" s="346" t="s">
        <v>53</v>
      </c>
      <c r="AQ9" s="346" t="s">
        <v>54</v>
      </c>
      <c r="AR9" s="346" t="s">
        <v>19</v>
      </c>
    </row>
    <row r="10" spans="1:48" ht="15.95" customHeight="1">
      <c r="A10" s="3"/>
      <c r="B10" s="11" t="s">
        <v>55</v>
      </c>
      <c r="C10" s="23" t="s">
        <v>219</v>
      </c>
      <c r="D10" s="45" t="s">
        <v>21</v>
      </c>
      <c r="E10" s="60" t="s">
        <v>272</v>
      </c>
      <c r="F10" s="79" t="s">
        <v>229</v>
      </c>
      <c r="G10" s="98" t="s">
        <v>77</v>
      </c>
      <c r="H10" s="121" t="s">
        <v>81</v>
      </c>
      <c r="I10" s="130"/>
      <c r="J10" s="130" t="s">
        <v>37</v>
      </c>
      <c r="K10" s="130" t="s">
        <v>37</v>
      </c>
      <c r="L10" s="130" t="s">
        <v>37</v>
      </c>
      <c r="M10" s="145"/>
      <c r="N10" s="98" t="s">
        <v>77</v>
      </c>
      <c r="O10" s="121" t="s">
        <v>81</v>
      </c>
      <c r="P10" s="130"/>
      <c r="Q10" s="130" t="s">
        <v>37</v>
      </c>
      <c r="R10" s="130" t="s">
        <v>37</v>
      </c>
      <c r="S10" s="130" t="s">
        <v>37</v>
      </c>
      <c r="T10" s="145"/>
      <c r="U10" s="98" t="s">
        <v>77</v>
      </c>
      <c r="V10" s="121" t="s">
        <v>81</v>
      </c>
      <c r="W10" s="130"/>
      <c r="X10" s="130" t="s">
        <v>37</v>
      </c>
      <c r="Y10" s="130" t="s">
        <v>37</v>
      </c>
      <c r="Z10" s="130" t="s">
        <v>37</v>
      </c>
      <c r="AA10" s="145"/>
      <c r="AB10" s="98" t="s">
        <v>77</v>
      </c>
      <c r="AC10" s="121" t="s">
        <v>81</v>
      </c>
      <c r="AD10" s="130"/>
      <c r="AE10" s="130" t="s">
        <v>37</v>
      </c>
      <c r="AF10" s="130" t="s">
        <v>37</v>
      </c>
      <c r="AG10" s="130" t="s">
        <v>37</v>
      </c>
      <c r="AH10" s="145"/>
      <c r="AI10" s="249" t="s">
        <v>77</v>
      </c>
      <c r="AJ10" s="130" t="s">
        <v>81</v>
      </c>
      <c r="AK10" s="130"/>
      <c r="AL10" s="277">
        <f>SUM(G11:AK11)</f>
        <v>166.75</v>
      </c>
      <c r="AM10" s="295"/>
      <c r="AN10" s="316"/>
      <c r="AO10" s="335"/>
      <c r="AP10" s="347"/>
      <c r="AQ10" s="347"/>
      <c r="AR10" s="347"/>
    </row>
    <row r="11" spans="1:48" ht="15.95" customHeight="1">
      <c r="A11" s="3"/>
      <c r="B11" s="11"/>
      <c r="C11" s="24"/>
      <c r="D11" s="46"/>
      <c r="E11" s="61"/>
      <c r="F11" s="80" t="s">
        <v>63</v>
      </c>
      <c r="G11" s="99">
        <f t="shared" ref="G11:AK11" si="1">IF(G10&lt;&gt;"",VLOOKUP(G10,$AC$197:$AL$221,9,FALSE),"")</f>
        <v>7.5</v>
      </c>
      <c r="H11" s="122">
        <f t="shared" si="1"/>
        <v>7.25</v>
      </c>
      <c r="I11" s="122" t="str">
        <f t="shared" si="1"/>
        <v/>
      </c>
      <c r="J11" s="122">
        <f t="shared" si="1"/>
        <v>7.75</v>
      </c>
      <c r="K11" s="122">
        <f t="shared" si="1"/>
        <v>7.75</v>
      </c>
      <c r="L11" s="122">
        <f t="shared" si="1"/>
        <v>7.75</v>
      </c>
      <c r="M11" s="146" t="str">
        <f t="shared" si="1"/>
        <v/>
      </c>
      <c r="N11" s="99">
        <f t="shared" si="1"/>
        <v>7.5</v>
      </c>
      <c r="O11" s="122">
        <f t="shared" si="1"/>
        <v>7.25</v>
      </c>
      <c r="P11" s="122" t="str">
        <f t="shared" si="1"/>
        <v/>
      </c>
      <c r="Q11" s="122">
        <f t="shared" si="1"/>
        <v>7.75</v>
      </c>
      <c r="R11" s="122">
        <f t="shared" si="1"/>
        <v>7.75</v>
      </c>
      <c r="S11" s="122">
        <f t="shared" si="1"/>
        <v>7.75</v>
      </c>
      <c r="T11" s="146" t="str">
        <f t="shared" si="1"/>
        <v/>
      </c>
      <c r="U11" s="99">
        <f t="shared" si="1"/>
        <v>7.5</v>
      </c>
      <c r="V11" s="122">
        <f t="shared" si="1"/>
        <v>7.25</v>
      </c>
      <c r="W11" s="122" t="str">
        <f t="shared" si="1"/>
        <v/>
      </c>
      <c r="X11" s="122">
        <f t="shared" si="1"/>
        <v>7.75</v>
      </c>
      <c r="Y11" s="122">
        <f t="shared" si="1"/>
        <v>7.75</v>
      </c>
      <c r="Z11" s="122">
        <f t="shared" si="1"/>
        <v>7.75</v>
      </c>
      <c r="AA11" s="146" t="str">
        <f t="shared" si="1"/>
        <v/>
      </c>
      <c r="AB11" s="99">
        <f t="shared" si="1"/>
        <v>7.5</v>
      </c>
      <c r="AC11" s="122">
        <f t="shared" si="1"/>
        <v>7.25</v>
      </c>
      <c r="AD11" s="122" t="str">
        <f t="shared" si="1"/>
        <v/>
      </c>
      <c r="AE11" s="122">
        <f t="shared" si="1"/>
        <v>7.75</v>
      </c>
      <c r="AF11" s="122">
        <f t="shared" si="1"/>
        <v>7.75</v>
      </c>
      <c r="AG11" s="122">
        <f t="shared" si="1"/>
        <v>7.75</v>
      </c>
      <c r="AH11" s="146" t="str">
        <f t="shared" si="1"/>
        <v/>
      </c>
      <c r="AI11" s="250">
        <f t="shared" si="1"/>
        <v>7.5</v>
      </c>
      <c r="AJ11" s="122">
        <f t="shared" si="1"/>
        <v>7.25</v>
      </c>
      <c r="AK11" s="122" t="str">
        <f t="shared" si="1"/>
        <v/>
      </c>
      <c r="AL11" s="278">
        <f>SUM(G11:AH11)</f>
        <v>152</v>
      </c>
      <c r="AM11" s="296">
        <f>AL11/4</f>
        <v>38</v>
      </c>
      <c r="AN11" s="317" t="str">
        <f>IF(C10="","",C10)</f>
        <v>看護職員（正）</v>
      </c>
      <c r="AO11" s="336" t="str">
        <f>IF(D10="","",D10)</f>
        <v>A</v>
      </c>
      <c r="AP11" s="348">
        <f>IF(D10&lt;&gt;"",VLOOKUP(D10,$AU$2:$AV$6,2,FALSE),"")</f>
        <v>1</v>
      </c>
      <c r="AQ11" s="296">
        <f>ROUNDDOWN(AL11/$AL$6,2)</f>
        <v>0.98</v>
      </c>
      <c r="AR11" s="296" t="str">
        <f>IF(AP11=1,"",AQ11)</f>
        <v/>
      </c>
    </row>
    <row r="12" spans="1:48" ht="15.95" customHeight="1">
      <c r="A12" s="3"/>
      <c r="B12" s="11" t="s">
        <v>64</v>
      </c>
      <c r="C12" s="23" t="s">
        <v>219</v>
      </c>
      <c r="D12" s="45" t="s">
        <v>21</v>
      </c>
      <c r="E12" s="60"/>
      <c r="F12" s="79" t="s">
        <v>229</v>
      </c>
      <c r="G12" s="98"/>
      <c r="H12" s="121" t="s">
        <v>77</v>
      </c>
      <c r="I12" s="130" t="s">
        <v>81</v>
      </c>
      <c r="J12" s="130"/>
      <c r="K12" s="130" t="s">
        <v>37</v>
      </c>
      <c r="L12" s="130" t="s">
        <v>37</v>
      </c>
      <c r="M12" s="145" t="s">
        <v>37</v>
      </c>
      <c r="N12" s="98"/>
      <c r="O12" s="121" t="s">
        <v>77</v>
      </c>
      <c r="P12" s="130" t="s">
        <v>81</v>
      </c>
      <c r="Q12" s="130"/>
      <c r="R12" s="130" t="s">
        <v>37</v>
      </c>
      <c r="S12" s="130" t="s">
        <v>37</v>
      </c>
      <c r="T12" s="145" t="s">
        <v>37</v>
      </c>
      <c r="U12" s="98"/>
      <c r="V12" s="121" t="s">
        <v>77</v>
      </c>
      <c r="W12" s="130" t="s">
        <v>81</v>
      </c>
      <c r="X12" s="130"/>
      <c r="Y12" s="130" t="s">
        <v>37</v>
      </c>
      <c r="Z12" s="130" t="s">
        <v>37</v>
      </c>
      <c r="AA12" s="145" t="s">
        <v>37</v>
      </c>
      <c r="AB12" s="98"/>
      <c r="AC12" s="121" t="s">
        <v>77</v>
      </c>
      <c r="AD12" s="130" t="s">
        <v>81</v>
      </c>
      <c r="AE12" s="130"/>
      <c r="AF12" s="130" t="s">
        <v>37</v>
      </c>
      <c r="AG12" s="130" t="s">
        <v>37</v>
      </c>
      <c r="AH12" s="145" t="s">
        <v>37</v>
      </c>
      <c r="AI12" s="251"/>
      <c r="AJ12" s="121" t="s">
        <v>77</v>
      </c>
      <c r="AK12" s="121" t="s">
        <v>81</v>
      </c>
      <c r="AL12" s="277">
        <f>SUM(G13:AK13)</f>
        <v>166.75</v>
      </c>
      <c r="AM12" s="295"/>
      <c r="AN12" s="316"/>
      <c r="AO12" s="335"/>
      <c r="AP12" s="295"/>
      <c r="AQ12" s="347"/>
      <c r="AR12" s="347"/>
    </row>
    <row r="13" spans="1:48" ht="15.95" customHeight="1">
      <c r="A13" s="3"/>
      <c r="B13" s="11"/>
      <c r="C13" s="24"/>
      <c r="D13" s="46"/>
      <c r="E13" s="61"/>
      <c r="F13" s="80" t="s">
        <v>63</v>
      </c>
      <c r="G13" s="99" t="str">
        <f t="shared" ref="G13:AK13" si="2">IF(G12&lt;&gt;"",VLOOKUP(G12,$AC$197:$AL$221,9,FALSE),"")</f>
        <v/>
      </c>
      <c r="H13" s="122">
        <f t="shared" si="2"/>
        <v>7.5</v>
      </c>
      <c r="I13" s="122">
        <f t="shared" si="2"/>
        <v>7.25</v>
      </c>
      <c r="J13" s="122" t="str">
        <f t="shared" si="2"/>
        <v/>
      </c>
      <c r="K13" s="122">
        <f t="shared" si="2"/>
        <v>7.75</v>
      </c>
      <c r="L13" s="122">
        <f t="shared" si="2"/>
        <v>7.75</v>
      </c>
      <c r="M13" s="146">
        <f t="shared" si="2"/>
        <v>7.75</v>
      </c>
      <c r="N13" s="99" t="str">
        <f t="shared" si="2"/>
        <v/>
      </c>
      <c r="O13" s="122">
        <f t="shared" si="2"/>
        <v>7.5</v>
      </c>
      <c r="P13" s="122">
        <f t="shared" si="2"/>
        <v>7.25</v>
      </c>
      <c r="Q13" s="122" t="str">
        <f t="shared" si="2"/>
        <v/>
      </c>
      <c r="R13" s="122">
        <f t="shared" si="2"/>
        <v>7.75</v>
      </c>
      <c r="S13" s="122">
        <f t="shared" si="2"/>
        <v>7.75</v>
      </c>
      <c r="T13" s="146">
        <f t="shared" si="2"/>
        <v>7.75</v>
      </c>
      <c r="U13" s="99" t="str">
        <f t="shared" si="2"/>
        <v/>
      </c>
      <c r="V13" s="122">
        <f t="shared" si="2"/>
        <v>7.5</v>
      </c>
      <c r="W13" s="122">
        <f t="shared" si="2"/>
        <v>7.25</v>
      </c>
      <c r="X13" s="122" t="str">
        <f t="shared" si="2"/>
        <v/>
      </c>
      <c r="Y13" s="122">
        <f t="shared" si="2"/>
        <v>7.75</v>
      </c>
      <c r="Z13" s="122">
        <f t="shared" si="2"/>
        <v>7.75</v>
      </c>
      <c r="AA13" s="146">
        <f t="shared" si="2"/>
        <v>7.75</v>
      </c>
      <c r="AB13" s="99" t="str">
        <f t="shared" si="2"/>
        <v/>
      </c>
      <c r="AC13" s="122">
        <f t="shared" si="2"/>
        <v>7.5</v>
      </c>
      <c r="AD13" s="122">
        <f t="shared" si="2"/>
        <v>7.25</v>
      </c>
      <c r="AE13" s="122" t="str">
        <f t="shared" si="2"/>
        <v/>
      </c>
      <c r="AF13" s="122">
        <f t="shared" si="2"/>
        <v>7.75</v>
      </c>
      <c r="AG13" s="122">
        <f t="shared" si="2"/>
        <v>7.75</v>
      </c>
      <c r="AH13" s="146">
        <f t="shared" si="2"/>
        <v>7.75</v>
      </c>
      <c r="AI13" s="250" t="str">
        <f t="shared" si="2"/>
        <v/>
      </c>
      <c r="AJ13" s="122">
        <f t="shared" si="2"/>
        <v>7.5</v>
      </c>
      <c r="AK13" s="122">
        <f t="shared" si="2"/>
        <v>7.25</v>
      </c>
      <c r="AL13" s="278">
        <f>SUM(G13:AH13)</f>
        <v>152</v>
      </c>
      <c r="AM13" s="296">
        <f>AL13/4</f>
        <v>38</v>
      </c>
      <c r="AN13" s="317" t="str">
        <f>IF(C12="","",C12)</f>
        <v>看護職員（正）</v>
      </c>
      <c r="AO13" s="336" t="str">
        <f>IF(D12="","",D12)</f>
        <v>A</v>
      </c>
      <c r="AP13" s="348">
        <f>IF(D12&lt;&gt;"",VLOOKUP(D12,$AU$2:$AV$6,2,FALSE),"")</f>
        <v>1</v>
      </c>
      <c r="AQ13" s="296">
        <f>ROUNDDOWN(AL13/$AL$6,2)</f>
        <v>0.98</v>
      </c>
      <c r="AR13" s="296" t="str">
        <f>IF(AP13=1,"",AQ13)</f>
        <v/>
      </c>
    </row>
    <row r="14" spans="1:48" ht="15.95" customHeight="1">
      <c r="A14" s="3"/>
      <c r="B14" s="11" t="s">
        <v>2</v>
      </c>
      <c r="C14" s="23" t="s">
        <v>220</v>
      </c>
      <c r="D14" s="45" t="s">
        <v>21</v>
      </c>
      <c r="E14" s="60"/>
      <c r="F14" s="79" t="s">
        <v>229</v>
      </c>
      <c r="G14" s="98"/>
      <c r="H14" s="121"/>
      <c r="I14" s="130" t="s">
        <v>77</v>
      </c>
      <c r="J14" s="130" t="s">
        <v>81</v>
      </c>
      <c r="K14" s="130"/>
      <c r="L14" s="130" t="s">
        <v>37</v>
      </c>
      <c r="M14" s="145" t="s">
        <v>37</v>
      </c>
      <c r="N14" s="98" t="s">
        <v>37</v>
      </c>
      <c r="O14" s="121"/>
      <c r="P14" s="130" t="s">
        <v>77</v>
      </c>
      <c r="Q14" s="130" t="s">
        <v>81</v>
      </c>
      <c r="R14" s="130"/>
      <c r="S14" s="130" t="s">
        <v>37</v>
      </c>
      <c r="T14" s="145" t="s">
        <v>37</v>
      </c>
      <c r="U14" s="98" t="s">
        <v>37</v>
      </c>
      <c r="V14" s="121"/>
      <c r="W14" s="130" t="s">
        <v>77</v>
      </c>
      <c r="X14" s="130" t="s">
        <v>81</v>
      </c>
      <c r="Y14" s="130"/>
      <c r="Z14" s="130" t="s">
        <v>37</v>
      </c>
      <c r="AA14" s="145" t="s">
        <v>37</v>
      </c>
      <c r="AB14" s="98" t="s">
        <v>37</v>
      </c>
      <c r="AC14" s="121"/>
      <c r="AD14" s="130" t="s">
        <v>77</v>
      </c>
      <c r="AE14" s="130" t="s">
        <v>81</v>
      </c>
      <c r="AF14" s="130"/>
      <c r="AG14" s="130" t="s">
        <v>37</v>
      </c>
      <c r="AH14" s="145" t="s">
        <v>37</v>
      </c>
      <c r="AI14" s="251" t="s">
        <v>37</v>
      </c>
      <c r="AJ14" s="121"/>
      <c r="AK14" s="121" t="s">
        <v>77</v>
      </c>
      <c r="AL14" s="277">
        <f>SUM(G15:AK15)</f>
        <v>159.5</v>
      </c>
      <c r="AM14" s="295"/>
      <c r="AN14" s="316"/>
      <c r="AO14" s="335"/>
      <c r="AP14" s="295"/>
      <c r="AQ14" s="347"/>
      <c r="AR14" s="347"/>
    </row>
    <row r="15" spans="1:48" ht="15.95" customHeight="1">
      <c r="A15" s="3"/>
      <c r="B15" s="11"/>
      <c r="C15" s="24"/>
      <c r="D15" s="46"/>
      <c r="E15" s="61"/>
      <c r="F15" s="80" t="s">
        <v>63</v>
      </c>
      <c r="G15" s="99" t="str">
        <f t="shared" ref="G15:AK15" si="3">IF(G14&lt;&gt;"",VLOOKUP(G14,$AC$197:$AL$221,9,FALSE),"")</f>
        <v/>
      </c>
      <c r="H15" s="122" t="str">
        <f t="shared" si="3"/>
        <v/>
      </c>
      <c r="I15" s="122">
        <f t="shared" si="3"/>
        <v>7.5</v>
      </c>
      <c r="J15" s="122">
        <f t="shared" si="3"/>
        <v>7.25</v>
      </c>
      <c r="K15" s="122" t="str">
        <f t="shared" si="3"/>
        <v/>
      </c>
      <c r="L15" s="122">
        <f t="shared" si="3"/>
        <v>7.75</v>
      </c>
      <c r="M15" s="146">
        <f t="shared" si="3"/>
        <v>7.75</v>
      </c>
      <c r="N15" s="99">
        <f t="shared" si="3"/>
        <v>7.75</v>
      </c>
      <c r="O15" s="122" t="str">
        <f t="shared" si="3"/>
        <v/>
      </c>
      <c r="P15" s="122">
        <f t="shared" si="3"/>
        <v>7.5</v>
      </c>
      <c r="Q15" s="122">
        <f t="shared" si="3"/>
        <v>7.25</v>
      </c>
      <c r="R15" s="122" t="str">
        <f t="shared" si="3"/>
        <v/>
      </c>
      <c r="S15" s="122">
        <f t="shared" si="3"/>
        <v>7.75</v>
      </c>
      <c r="T15" s="146">
        <f t="shared" si="3"/>
        <v>7.75</v>
      </c>
      <c r="U15" s="99">
        <f t="shared" si="3"/>
        <v>7.75</v>
      </c>
      <c r="V15" s="122" t="str">
        <f t="shared" si="3"/>
        <v/>
      </c>
      <c r="W15" s="122">
        <f t="shared" si="3"/>
        <v>7.5</v>
      </c>
      <c r="X15" s="122">
        <f t="shared" si="3"/>
        <v>7.25</v>
      </c>
      <c r="Y15" s="122" t="str">
        <f t="shared" si="3"/>
        <v/>
      </c>
      <c r="Z15" s="122">
        <f t="shared" si="3"/>
        <v>7.75</v>
      </c>
      <c r="AA15" s="146">
        <f t="shared" si="3"/>
        <v>7.75</v>
      </c>
      <c r="AB15" s="99">
        <f t="shared" si="3"/>
        <v>7.75</v>
      </c>
      <c r="AC15" s="122" t="str">
        <f t="shared" si="3"/>
        <v/>
      </c>
      <c r="AD15" s="122">
        <f t="shared" si="3"/>
        <v>7.5</v>
      </c>
      <c r="AE15" s="122">
        <f t="shared" si="3"/>
        <v>7.25</v>
      </c>
      <c r="AF15" s="122" t="str">
        <f t="shared" si="3"/>
        <v/>
      </c>
      <c r="AG15" s="122">
        <f t="shared" si="3"/>
        <v>7.75</v>
      </c>
      <c r="AH15" s="146">
        <f t="shared" si="3"/>
        <v>7.75</v>
      </c>
      <c r="AI15" s="250">
        <f t="shared" si="3"/>
        <v>7.75</v>
      </c>
      <c r="AJ15" s="122" t="str">
        <f t="shared" si="3"/>
        <v/>
      </c>
      <c r="AK15" s="122">
        <f t="shared" si="3"/>
        <v>7.5</v>
      </c>
      <c r="AL15" s="278">
        <f>SUM(G15:AH15)</f>
        <v>144.25</v>
      </c>
      <c r="AM15" s="296">
        <f>AL15/4</f>
        <v>36.0625</v>
      </c>
      <c r="AN15" s="317" t="str">
        <f>IF(C14="","",C14)</f>
        <v>看護職員（准）</v>
      </c>
      <c r="AO15" s="336" t="str">
        <f>IF(D14="","",D14)</f>
        <v>A</v>
      </c>
      <c r="AP15" s="348">
        <f>IF(D14&lt;&gt;"",VLOOKUP(D14,$AU$2:$AV$6,2,FALSE),"")</f>
        <v>1</v>
      </c>
      <c r="AQ15" s="296">
        <f>ROUNDDOWN(AL15/$AL$6,2)</f>
        <v>0.93</v>
      </c>
      <c r="AR15" s="296" t="str">
        <f>IF(AP15=1,"",AQ15)</f>
        <v/>
      </c>
    </row>
    <row r="16" spans="1:48" ht="15.95" customHeight="1">
      <c r="A16" s="3"/>
      <c r="B16" s="11" t="s">
        <v>68</v>
      </c>
      <c r="C16" s="23" t="s">
        <v>219</v>
      </c>
      <c r="D16" s="45" t="s">
        <v>7</v>
      </c>
      <c r="E16" s="60"/>
      <c r="F16" s="79" t="s">
        <v>229</v>
      </c>
      <c r="G16" s="98"/>
      <c r="H16" s="121"/>
      <c r="I16" s="130"/>
      <c r="J16" s="130" t="s">
        <v>77</v>
      </c>
      <c r="K16" s="130" t="s">
        <v>81</v>
      </c>
      <c r="L16" s="130"/>
      <c r="M16" s="145" t="s">
        <v>37</v>
      </c>
      <c r="N16" s="98" t="s">
        <v>37</v>
      </c>
      <c r="O16" s="121" t="s">
        <v>37</v>
      </c>
      <c r="P16" s="130"/>
      <c r="Q16" s="130" t="s">
        <v>77</v>
      </c>
      <c r="R16" s="130" t="s">
        <v>81</v>
      </c>
      <c r="S16" s="130"/>
      <c r="T16" s="145" t="s">
        <v>37</v>
      </c>
      <c r="U16" s="98" t="s">
        <v>37</v>
      </c>
      <c r="V16" s="121" t="s">
        <v>37</v>
      </c>
      <c r="W16" s="130"/>
      <c r="X16" s="130" t="s">
        <v>77</v>
      </c>
      <c r="Y16" s="130" t="s">
        <v>81</v>
      </c>
      <c r="Z16" s="130"/>
      <c r="AA16" s="145" t="s">
        <v>37</v>
      </c>
      <c r="AB16" s="98" t="s">
        <v>37</v>
      </c>
      <c r="AC16" s="121" t="s">
        <v>37</v>
      </c>
      <c r="AD16" s="130"/>
      <c r="AE16" s="130" t="s">
        <v>77</v>
      </c>
      <c r="AF16" s="130" t="s">
        <v>81</v>
      </c>
      <c r="AG16" s="130"/>
      <c r="AH16" s="145" t="s">
        <v>37</v>
      </c>
      <c r="AI16" s="251" t="s">
        <v>37</v>
      </c>
      <c r="AJ16" s="121" t="s">
        <v>37</v>
      </c>
      <c r="AK16" s="121"/>
      <c r="AL16" s="277">
        <f>SUM(G17:AK17)</f>
        <v>152</v>
      </c>
      <c r="AM16" s="295"/>
      <c r="AN16" s="316"/>
      <c r="AO16" s="335"/>
      <c r="AP16" s="295"/>
      <c r="AQ16" s="347"/>
      <c r="AR16" s="347"/>
    </row>
    <row r="17" spans="1:44" ht="15.95" customHeight="1">
      <c r="A17" s="3"/>
      <c r="B17" s="11"/>
      <c r="C17" s="24"/>
      <c r="D17" s="46"/>
      <c r="E17" s="61"/>
      <c r="F17" s="80" t="s">
        <v>63</v>
      </c>
      <c r="G17" s="99" t="str">
        <f t="shared" ref="G17:AK17" si="4">IF(G16&lt;&gt;"",VLOOKUP(G16,$AC$197:$AL$221,9,FALSE),"")</f>
        <v/>
      </c>
      <c r="H17" s="122" t="str">
        <f t="shared" si="4"/>
        <v/>
      </c>
      <c r="I17" s="122" t="str">
        <f t="shared" si="4"/>
        <v/>
      </c>
      <c r="J17" s="122">
        <f t="shared" si="4"/>
        <v>7.5</v>
      </c>
      <c r="K17" s="122">
        <f t="shared" si="4"/>
        <v>7.25</v>
      </c>
      <c r="L17" s="122" t="str">
        <f t="shared" si="4"/>
        <v/>
      </c>
      <c r="M17" s="146">
        <f t="shared" si="4"/>
        <v>7.75</v>
      </c>
      <c r="N17" s="99">
        <f t="shared" si="4"/>
        <v>7.75</v>
      </c>
      <c r="O17" s="122">
        <f t="shared" si="4"/>
        <v>7.75</v>
      </c>
      <c r="P17" s="122" t="str">
        <f t="shared" si="4"/>
        <v/>
      </c>
      <c r="Q17" s="122">
        <f t="shared" si="4"/>
        <v>7.5</v>
      </c>
      <c r="R17" s="122">
        <f t="shared" si="4"/>
        <v>7.25</v>
      </c>
      <c r="S17" s="122" t="str">
        <f t="shared" si="4"/>
        <v/>
      </c>
      <c r="T17" s="146">
        <f t="shared" si="4"/>
        <v>7.75</v>
      </c>
      <c r="U17" s="99">
        <f t="shared" si="4"/>
        <v>7.75</v>
      </c>
      <c r="V17" s="122">
        <f t="shared" si="4"/>
        <v>7.75</v>
      </c>
      <c r="W17" s="122" t="str">
        <f t="shared" si="4"/>
        <v/>
      </c>
      <c r="X17" s="122">
        <f t="shared" si="4"/>
        <v>7.5</v>
      </c>
      <c r="Y17" s="122">
        <f t="shared" si="4"/>
        <v>7.25</v>
      </c>
      <c r="Z17" s="122" t="str">
        <f t="shared" si="4"/>
        <v/>
      </c>
      <c r="AA17" s="146">
        <f t="shared" si="4"/>
        <v>7.75</v>
      </c>
      <c r="AB17" s="99">
        <f t="shared" si="4"/>
        <v>7.75</v>
      </c>
      <c r="AC17" s="122">
        <f t="shared" si="4"/>
        <v>7.75</v>
      </c>
      <c r="AD17" s="122" t="str">
        <f t="shared" si="4"/>
        <v/>
      </c>
      <c r="AE17" s="122">
        <f t="shared" si="4"/>
        <v>7.5</v>
      </c>
      <c r="AF17" s="122">
        <f t="shared" si="4"/>
        <v>7.25</v>
      </c>
      <c r="AG17" s="122" t="str">
        <f t="shared" si="4"/>
        <v/>
      </c>
      <c r="AH17" s="146">
        <f t="shared" si="4"/>
        <v>7.75</v>
      </c>
      <c r="AI17" s="250">
        <f t="shared" si="4"/>
        <v>7.75</v>
      </c>
      <c r="AJ17" s="122">
        <f t="shared" si="4"/>
        <v>7.75</v>
      </c>
      <c r="AK17" s="122" t="str">
        <f t="shared" si="4"/>
        <v/>
      </c>
      <c r="AL17" s="278">
        <f>SUM(G17:AH17)</f>
        <v>136.5</v>
      </c>
      <c r="AM17" s="296">
        <f>AL17/4</f>
        <v>34.125</v>
      </c>
      <c r="AN17" s="317" t="str">
        <f>IF(C16="","",C16)</f>
        <v>看護職員（正）</v>
      </c>
      <c r="AO17" s="336" t="str">
        <f>IF(D16="","",D16)</f>
        <v>Ｃ</v>
      </c>
      <c r="AP17" s="348">
        <f>IF(D16&lt;&gt;"",VLOOKUP(D16,$AU$2:$AV$6,2,FALSE),"")</f>
        <v>0</v>
      </c>
      <c r="AQ17" s="296">
        <f>ROUNDDOWN(AL17/$AL$6,2)</f>
        <v>0.88</v>
      </c>
      <c r="AR17" s="296">
        <f>IF(AP17=1,"",AQ17)</f>
        <v>0.88</v>
      </c>
    </row>
    <row r="18" spans="1:44" ht="15.95" customHeight="1">
      <c r="A18" s="3"/>
      <c r="B18" s="11" t="s">
        <v>71</v>
      </c>
      <c r="C18" s="23"/>
      <c r="D18" s="45"/>
      <c r="E18" s="60"/>
      <c r="F18" s="79" t="s">
        <v>229</v>
      </c>
      <c r="G18" s="98"/>
      <c r="H18" s="121"/>
      <c r="I18" s="130"/>
      <c r="J18" s="130"/>
      <c r="K18" s="130" t="s">
        <v>77</v>
      </c>
      <c r="L18" s="130" t="s">
        <v>81</v>
      </c>
      <c r="M18" s="145"/>
      <c r="N18" s="98" t="s">
        <v>37</v>
      </c>
      <c r="O18" s="121" t="s">
        <v>37</v>
      </c>
      <c r="P18" s="130" t="s">
        <v>37</v>
      </c>
      <c r="Q18" s="130"/>
      <c r="R18" s="130" t="s">
        <v>77</v>
      </c>
      <c r="S18" s="130" t="s">
        <v>81</v>
      </c>
      <c r="T18" s="145"/>
      <c r="U18" s="98" t="s">
        <v>37</v>
      </c>
      <c r="V18" s="121" t="s">
        <v>37</v>
      </c>
      <c r="W18" s="130" t="s">
        <v>37</v>
      </c>
      <c r="X18" s="130"/>
      <c r="Y18" s="130" t="s">
        <v>77</v>
      </c>
      <c r="Z18" s="130" t="s">
        <v>81</v>
      </c>
      <c r="AA18" s="145"/>
      <c r="AB18" s="98" t="s">
        <v>37</v>
      </c>
      <c r="AC18" s="121" t="s">
        <v>37</v>
      </c>
      <c r="AD18" s="130" t="s">
        <v>37</v>
      </c>
      <c r="AE18" s="130"/>
      <c r="AF18" s="130" t="s">
        <v>77</v>
      </c>
      <c r="AG18" s="130" t="s">
        <v>81</v>
      </c>
      <c r="AH18" s="145"/>
      <c r="AI18" s="249" t="s">
        <v>37</v>
      </c>
      <c r="AJ18" s="130" t="s">
        <v>37</v>
      </c>
      <c r="AK18" s="130" t="s">
        <v>37</v>
      </c>
      <c r="AL18" s="277">
        <f>SUM(G19:AK19)</f>
        <v>152</v>
      </c>
      <c r="AM18" s="295"/>
      <c r="AN18" s="316"/>
      <c r="AO18" s="335"/>
      <c r="AP18" s="295"/>
      <c r="AQ18" s="347"/>
      <c r="AR18" s="347"/>
    </row>
    <row r="19" spans="1:44" ht="15.95" customHeight="1">
      <c r="A19" s="3"/>
      <c r="B19" s="11"/>
      <c r="C19" s="24"/>
      <c r="D19" s="46"/>
      <c r="E19" s="61"/>
      <c r="F19" s="80" t="s">
        <v>63</v>
      </c>
      <c r="G19" s="99" t="str">
        <f t="shared" ref="G19:AK19" si="5">IF(G18&lt;&gt;"",VLOOKUP(G18,$AC$197:$AL$221,9,FALSE),"")</f>
        <v/>
      </c>
      <c r="H19" s="122" t="str">
        <f t="shared" si="5"/>
        <v/>
      </c>
      <c r="I19" s="122" t="str">
        <f t="shared" si="5"/>
        <v/>
      </c>
      <c r="J19" s="122" t="str">
        <f t="shared" si="5"/>
        <v/>
      </c>
      <c r="K19" s="122">
        <f t="shared" si="5"/>
        <v>7.5</v>
      </c>
      <c r="L19" s="122">
        <f t="shared" si="5"/>
        <v>7.25</v>
      </c>
      <c r="M19" s="146" t="str">
        <f t="shared" si="5"/>
        <v/>
      </c>
      <c r="N19" s="99">
        <f t="shared" si="5"/>
        <v>7.75</v>
      </c>
      <c r="O19" s="122">
        <f t="shared" si="5"/>
        <v>7.75</v>
      </c>
      <c r="P19" s="122">
        <f t="shared" si="5"/>
        <v>7.75</v>
      </c>
      <c r="Q19" s="122" t="str">
        <f t="shared" si="5"/>
        <v/>
      </c>
      <c r="R19" s="122">
        <f t="shared" si="5"/>
        <v>7.5</v>
      </c>
      <c r="S19" s="122">
        <f t="shared" si="5"/>
        <v>7.25</v>
      </c>
      <c r="T19" s="146" t="str">
        <f t="shared" si="5"/>
        <v/>
      </c>
      <c r="U19" s="99">
        <f t="shared" si="5"/>
        <v>7.75</v>
      </c>
      <c r="V19" s="122">
        <f t="shared" si="5"/>
        <v>7.75</v>
      </c>
      <c r="W19" s="122">
        <f t="shared" si="5"/>
        <v>7.75</v>
      </c>
      <c r="X19" s="122" t="str">
        <f t="shared" si="5"/>
        <v/>
      </c>
      <c r="Y19" s="122">
        <f t="shared" si="5"/>
        <v>7.5</v>
      </c>
      <c r="Z19" s="122">
        <f t="shared" si="5"/>
        <v>7.25</v>
      </c>
      <c r="AA19" s="146" t="str">
        <f t="shared" si="5"/>
        <v/>
      </c>
      <c r="AB19" s="99">
        <f t="shared" si="5"/>
        <v>7.75</v>
      </c>
      <c r="AC19" s="122">
        <f t="shared" si="5"/>
        <v>7.75</v>
      </c>
      <c r="AD19" s="122">
        <f t="shared" si="5"/>
        <v>7.75</v>
      </c>
      <c r="AE19" s="122" t="str">
        <f t="shared" si="5"/>
        <v/>
      </c>
      <c r="AF19" s="122">
        <f t="shared" si="5"/>
        <v>7.5</v>
      </c>
      <c r="AG19" s="122">
        <f t="shared" si="5"/>
        <v>7.25</v>
      </c>
      <c r="AH19" s="146" t="str">
        <f t="shared" si="5"/>
        <v/>
      </c>
      <c r="AI19" s="250">
        <f t="shared" si="5"/>
        <v>7.75</v>
      </c>
      <c r="AJ19" s="122">
        <f t="shared" si="5"/>
        <v>7.75</v>
      </c>
      <c r="AK19" s="122">
        <f t="shared" si="5"/>
        <v>7.75</v>
      </c>
      <c r="AL19" s="278">
        <f>SUM(G19:AH19)</f>
        <v>128.75</v>
      </c>
      <c r="AM19" s="296">
        <f>AL19/4</f>
        <v>32.1875</v>
      </c>
      <c r="AN19" s="317" t="str">
        <f>IF(C18="","",C18)</f>
        <v/>
      </c>
      <c r="AO19" s="336" t="str">
        <f>IF(D18="","",D18)</f>
        <v/>
      </c>
      <c r="AP19" s="348" t="str">
        <f>IF(D18&lt;&gt;"",VLOOKUP(D18,$AU$2:$AV$6,2,FALSE),"")</f>
        <v/>
      </c>
      <c r="AQ19" s="296">
        <f>ROUNDDOWN(AL19/$AL$6,2)</f>
        <v>0.83</v>
      </c>
      <c r="AR19" s="296">
        <f>IF(AP19=1,"",AQ19)</f>
        <v>0.83</v>
      </c>
    </row>
    <row r="20" spans="1:44" ht="15.95" customHeight="1">
      <c r="A20" s="3"/>
      <c r="B20" s="11" t="s">
        <v>56</v>
      </c>
      <c r="C20" s="23"/>
      <c r="D20" s="45"/>
      <c r="E20" s="60"/>
      <c r="F20" s="79" t="s">
        <v>229</v>
      </c>
      <c r="G20" s="98"/>
      <c r="H20" s="121"/>
      <c r="I20" s="130"/>
      <c r="J20" s="130"/>
      <c r="K20" s="130"/>
      <c r="L20" s="130" t="s">
        <v>77</v>
      </c>
      <c r="M20" s="145" t="s">
        <v>81</v>
      </c>
      <c r="N20" s="98"/>
      <c r="O20" s="121" t="s">
        <v>37</v>
      </c>
      <c r="P20" s="130" t="s">
        <v>37</v>
      </c>
      <c r="Q20" s="130" t="s">
        <v>37</v>
      </c>
      <c r="R20" s="130"/>
      <c r="S20" s="130" t="s">
        <v>77</v>
      </c>
      <c r="T20" s="145" t="s">
        <v>81</v>
      </c>
      <c r="U20" s="98"/>
      <c r="V20" s="121" t="s">
        <v>37</v>
      </c>
      <c r="W20" s="130" t="s">
        <v>37</v>
      </c>
      <c r="X20" s="130" t="s">
        <v>37</v>
      </c>
      <c r="Y20" s="130"/>
      <c r="Z20" s="130" t="s">
        <v>77</v>
      </c>
      <c r="AA20" s="145" t="s">
        <v>81</v>
      </c>
      <c r="AB20" s="98"/>
      <c r="AC20" s="121" t="s">
        <v>37</v>
      </c>
      <c r="AD20" s="130" t="s">
        <v>37</v>
      </c>
      <c r="AE20" s="130" t="s">
        <v>37</v>
      </c>
      <c r="AF20" s="130"/>
      <c r="AG20" s="130" t="s">
        <v>77</v>
      </c>
      <c r="AH20" s="145" t="s">
        <v>81</v>
      </c>
      <c r="AI20" s="249"/>
      <c r="AJ20" s="130" t="s">
        <v>37</v>
      </c>
      <c r="AK20" s="130" t="s">
        <v>37</v>
      </c>
      <c r="AL20" s="277">
        <f>SUM(G21:AK21)</f>
        <v>144.25</v>
      </c>
      <c r="AM20" s="295"/>
      <c r="AN20" s="316"/>
      <c r="AO20" s="335"/>
      <c r="AP20" s="295"/>
      <c r="AQ20" s="347"/>
      <c r="AR20" s="347"/>
    </row>
    <row r="21" spans="1:44" ht="15.95" customHeight="1">
      <c r="A21" s="3"/>
      <c r="B21" s="11"/>
      <c r="C21" s="24"/>
      <c r="D21" s="46"/>
      <c r="E21" s="61"/>
      <c r="F21" s="80" t="s">
        <v>63</v>
      </c>
      <c r="G21" s="99" t="str">
        <f t="shared" ref="G21:AK21" si="6">IF(G20&lt;&gt;"",VLOOKUP(G20,$AC$197:$AL$221,9,FALSE),"")</f>
        <v/>
      </c>
      <c r="H21" s="122" t="str">
        <f t="shared" si="6"/>
        <v/>
      </c>
      <c r="I21" s="122" t="str">
        <f t="shared" si="6"/>
        <v/>
      </c>
      <c r="J21" s="122" t="str">
        <f t="shared" si="6"/>
        <v/>
      </c>
      <c r="K21" s="122" t="str">
        <f t="shared" si="6"/>
        <v/>
      </c>
      <c r="L21" s="122">
        <f t="shared" si="6"/>
        <v>7.5</v>
      </c>
      <c r="M21" s="146">
        <f t="shared" si="6"/>
        <v>7.25</v>
      </c>
      <c r="N21" s="99" t="str">
        <f t="shared" si="6"/>
        <v/>
      </c>
      <c r="O21" s="122">
        <f t="shared" si="6"/>
        <v>7.75</v>
      </c>
      <c r="P21" s="122">
        <f t="shared" si="6"/>
        <v>7.75</v>
      </c>
      <c r="Q21" s="122">
        <f t="shared" si="6"/>
        <v>7.75</v>
      </c>
      <c r="R21" s="122" t="str">
        <f t="shared" si="6"/>
        <v/>
      </c>
      <c r="S21" s="122">
        <f t="shared" si="6"/>
        <v>7.5</v>
      </c>
      <c r="T21" s="146">
        <f t="shared" si="6"/>
        <v>7.25</v>
      </c>
      <c r="U21" s="99" t="str">
        <f t="shared" si="6"/>
        <v/>
      </c>
      <c r="V21" s="122">
        <f t="shared" si="6"/>
        <v>7.75</v>
      </c>
      <c r="W21" s="122">
        <f t="shared" si="6"/>
        <v>7.75</v>
      </c>
      <c r="X21" s="122">
        <f t="shared" si="6"/>
        <v>7.75</v>
      </c>
      <c r="Y21" s="122" t="str">
        <f t="shared" si="6"/>
        <v/>
      </c>
      <c r="Z21" s="122">
        <f t="shared" si="6"/>
        <v>7.5</v>
      </c>
      <c r="AA21" s="146">
        <f t="shared" si="6"/>
        <v>7.25</v>
      </c>
      <c r="AB21" s="99" t="str">
        <f t="shared" si="6"/>
        <v/>
      </c>
      <c r="AC21" s="122">
        <f t="shared" si="6"/>
        <v>7.75</v>
      </c>
      <c r="AD21" s="122">
        <f t="shared" si="6"/>
        <v>7.75</v>
      </c>
      <c r="AE21" s="122">
        <f t="shared" si="6"/>
        <v>7.75</v>
      </c>
      <c r="AF21" s="122" t="str">
        <f t="shared" si="6"/>
        <v/>
      </c>
      <c r="AG21" s="122">
        <f t="shared" si="6"/>
        <v>7.5</v>
      </c>
      <c r="AH21" s="146">
        <f t="shared" si="6"/>
        <v>7.25</v>
      </c>
      <c r="AI21" s="250" t="str">
        <f t="shared" si="6"/>
        <v/>
      </c>
      <c r="AJ21" s="122">
        <f t="shared" si="6"/>
        <v>7.75</v>
      </c>
      <c r="AK21" s="122">
        <f t="shared" si="6"/>
        <v>7.75</v>
      </c>
      <c r="AL21" s="278">
        <f>SUM(G21:AH21)</f>
        <v>128.75</v>
      </c>
      <c r="AM21" s="296">
        <f>AL21/4</f>
        <v>32.1875</v>
      </c>
      <c r="AN21" s="317" t="str">
        <f>IF(C20="","",C20)</f>
        <v/>
      </c>
      <c r="AO21" s="336" t="str">
        <f>IF(D20="","",D20)</f>
        <v/>
      </c>
      <c r="AP21" s="348" t="str">
        <f>IF(D20&lt;&gt;"",VLOOKUP(D20,$AU$2:$AV$6,2,FALSE),"")</f>
        <v/>
      </c>
      <c r="AQ21" s="296">
        <f>ROUNDDOWN(AL21/$AL$6,2)</f>
        <v>0.83</v>
      </c>
      <c r="AR21" s="296">
        <f>IF(AP21=1,"",AQ21)</f>
        <v>0.83</v>
      </c>
    </row>
    <row r="22" spans="1:44" ht="15.95" customHeight="1">
      <c r="A22" s="3"/>
      <c r="B22" s="11" t="s">
        <v>75</v>
      </c>
      <c r="C22" s="23"/>
      <c r="D22" s="45"/>
      <c r="E22" s="60"/>
      <c r="F22" s="79" t="s">
        <v>229</v>
      </c>
      <c r="G22" s="98"/>
      <c r="H22" s="121"/>
      <c r="I22" s="130"/>
      <c r="J22" s="130"/>
      <c r="K22" s="130"/>
      <c r="L22" s="130"/>
      <c r="M22" s="145" t="s">
        <v>77</v>
      </c>
      <c r="N22" s="98" t="s">
        <v>81</v>
      </c>
      <c r="O22" s="121"/>
      <c r="P22" s="130" t="s">
        <v>37</v>
      </c>
      <c r="Q22" s="130" t="s">
        <v>37</v>
      </c>
      <c r="R22" s="130" t="s">
        <v>37</v>
      </c>
      <c r="S22" s="130"/>
      <c r="T22" s="145" t="s">
        <v>77</v>
      </c>
      <c r="U22" s="98" t="s">
        <v>81</v>
      </c>
      <c r="V22" s="121"/>
      <c r="W22" s="130" t="s">
        <v>37</v>
      </c>
      <c r="X22" s="130" t="s">
        <v>37</v>
      </c>
      <c r="Y22" s="130" t="s">
        <v>37</v>
      </c>
      <c r="Z22" s="130"/>
      <c r="AA22" s="145" t="s">
        <v>77</v>
      </c>
      <c r="AB22" s="98" t="s">
        <v>81</v>
      </c>
      <c r="AC22" s="121"/>
      <c r="AD22" s="130" t="s">
        <v>37</v>
      </c>
      <c r="AE22" s="130" t="s">
        <v>37</v>
      </c>
      <c r="AF22" s="130" t="s">
        <v>37</v>
      </c>
      <c r="AG22" s="130"/>
      <c r="AH22" s="145" t="s">
        <v>77</v>
      </c>
      <c r="AI22" s="251" t="s">
        <v>81</v>
      </c>
      <c r="AJ22" s="121"/>
      <c r="AK22" s="121" t="s">
        <v>37</v>
      </c>
      <c r="AL22" s="277">
        <f>SUM(G23:AK23)</f>
        <v>136.5</v>
      </c>
      <c r="AM22" s="295"/>
      <c r="AN22" s="316"/>
      <c r="AO22" s="335"/>
      <c r="AP22" s="295"/>
      <c r="AQ22" s="347"/>
      <c r="AR22" s="347"/>
    </row>
    <row r="23" spans="1:44" ht="15.95" customHeight="1">
      <c r="A23" s="3"/>
      <c r="B23" s="11"/>
      <c r="C23" s="24"/>
      <c r="D23" s="46"/>
      <c r="E23" s="61"/>
      <c r="F23" s="80" t="s">
        <v>63</v>
      </c>
      <c r="G23" s="99" t="str">
        <f t="shared" ref="G23:AK23" si="7">IF(G22&lt;&gt;"",VLOOKUP(G22,$AC$197:$AL$221,9,FALSE),"")</f>
        <v/>
      </c>
      <c r="H23" s="122" t="str">
        <f t="shared" si="7"/>
        <v/>
      </c>
      <c r="I23" s="122" t="str">
        <f t="shared" si="7"/>
        <v/>
      </c>
      <c r="J23" s="122" t="str">
        <f t="shared" si="7"/>
        <v/>
      </c>
      <c r="K23" s="122" t="str">
        <f t="shared" si="7"/>
        <v/>
      </c>
      <c r="L23" s="122" t="str">
        <f t="shared" si="7"/>
        <v/>
      </c>
      <c r="M23" s="146">
        <f t="shared" si="7"/>
        <v>7.5</v>
      </c>
      <c r="N23" s="99">
        <f t="shared" si="7"/>
        <v>7.25</v>
      </c>
      <c r="O23" s="122" t="str">
        <f t="shared" si="7"/>
        <v/>
      </c>
      <c r="P23" s="122">
        <f t="shared" si="7"/>
        <v>7.75</v>
      </c>
      <c r="Q23" s="122">
        <f t="shared" si="7"/>
        <v>7.75</v>
      </c>
      <c r="R23" s="122">
        <f t="shared" si="7"/>
        <v>7.75</v>
      </c>
      <c r="S23" s="122" t="str">
        <f t="shared" si="7"/>
        <v/>
      </c>
      <c r="T23" s="146">
        <f t="shared" si="7"/>
        <v>7.5</v>
      </c>
      <c r="U23" s="99">
        <f t="shared" si="7"/>
        <v>7.25</v>
      </c>
      <c r="V23" s="122" t="str">
        <f t="shared" si="7"/>
        <v/>
      </c>
      <c r="W23" s="122">
        <f t="shared" si="7"/>
        <v>7.75</v>
      </c>
      <c r="X23" s="122">
        <f t="shared" si="7"/>
        <v>7.75</v>
      </c>
      <c r="Y23" s="122">
        <f t="shared" si="7"/>
        <v>7.75</v>
      </c>
      <c r="Z23" s="122" t="str">
        <f t="shared" si="7"/>
        <v/>
      </c>
      <c r="AA23" s="146">
        <f t="shared" si="7"/>
        <v>7.5</v>
      </c>
      <c r="AB23" s="99">
        <f t="shared" si="7"/>
        <v>7.25</v>
      </c>
      <c r="AC23" s="122" t="str">
        <f t="shared" si="7"/>
        <v/>
      </c>
      <c r="AD23" s="122">
        <f t="shared" si="7"/>
        <v>7.75</v>
      </c>
      <c r="AE23" s="122">
        <f t="shared" si="7"/>
        <v>7.75</v>
      </c>
      <c r="AF23" s="122">
        <f t="shared" si="7"/>
        <v>7.75</v>
      </c>
      <c r="AG23" s="122" t="str">
        <f t="shared" si="7"/>
        <v/>
      </c>
      <c r="AH23" s="146">
        <f t="shared" si="7"/>
        <v>7.5</v>
      </c>
      <c r="AI23" s="250">
        <f t="shared" si="7"/>
        <v>7.25</v>
      </c>
      <c r="AJ23" s="122" t="str">
        <f t="shared" si="7"/>
        <v/>
      </c>
      <c r="AK23" s="122">
        <f t="shared" si="7"/>
        <v>7.75</v>
      </c>
      <c r="AL23" s="278">
        <f>SUM(G23:AH23)</f>
        <v>121.5</v>
      </c>
      <c r="AM23" s="296">
        <f>AL23/4</f>
        <v>30.375</v>
      </c>
      <c r="AN23" s="317" t="str">
        <f>IF(C22="","",C22)</f>
        <v/>
      </c>
      <c r="AO23" s="336" t="str">
        <f>IF(D22="","",D22)</f>
        <v/>
      </c>
      <c r="AP23" s="348" t="str">
        <f>IF(D22&lt;&gt;"",VLOOKUP(D22,$AU$2:$AV$6,2,FALSE),"")</f>
        <v/>
      </c>
      <c r="AQ23" s="296">
        <f>ROUNDDOWN(AL23/$AL$6,2)</f>
        <v>0.78</v>
      </c>
      <c r="AR23" s="296">
        <f>IF(AP23=1,"",AQ23)</f>
        <v>0.78</v>
      </c>
    </row>
    <row r="24" spans="1:44" ht="15.95" customHeight="1">
      <c r="A24" s="3"/>
      <c r="B24" s="11" t="s">
        <v>47</v>
      </c>
      <c r="C24" s="23"/>
      <c r="D24" s="45"/>
      <c r="E24" s="60"/>
      <c r="F24" s="79" t="s">
        <v>229</v>
      </c>
      <c r="G24" s="98"/>
      <c r="H24" s="121"/>
      <c r="I24" s="130"/>
      <c r="J24" s="130"/>
      <c r="K24" s="130"/>
      <c r="L24" s="130"/>
      <c r="M24" s="145"/>
      <c r="N24" s="98"/>
      <c r="O24" s="121"/>
      <c r="P24" s="130"/>
      <c r="Q24" s="130"/>
      <c r="R24" s="130"/>
      <c r="S24" s="130"/>
      <c r="T24" s="145"/>
      <c r="U24" s="98"/>
      <c r="V24" s="121"/>
      <c r="W24" s="130"/>
      <c r="X24" s="130"/>
      <c r="Y24" s="130"/>
      <c r="Z24" s="130"/>
      <c r="AA24" s="145"/>
      <c r="AB24" s="98"/>
      <c r="AC24" s="121"/>
      <c r="AD24" s="130"/>
      <c r="AE24" s="130"/>
      <c r="AF24" s="130"/>
      <c r="AG24" s="130"/>
      <c r="AH24" s="145"/>
      <c r="AI24" s="251"/>
      <c r="AJ24" s="121"/>
      <c r="AK24" s="121"/>
      <c r="AL24" s="277">
        <f>SUM(G25:AK25)</f>
        <v>0</v>
      </c>
      <c r="AM24" s="295"/>
      <c r="AN24" s="316"/>
      <c r="AO24" s="335"/>
      <c r="AP24" s="295"/>
      <c r="AQ24" s="347"/>
      <c r="AR24" s="347"/>
    </row>
    <row r="25" spans="1:44" ht="15.95" customHeight="1">
      <c r="A25" s="3"/>
      <c r="B25" s="11"/>
      <c r="C25" s="24"/>
      <c r="D25" s="46"/>
      <c r="E25" s="61"/>
      <c r="F25" s="80" t="s">
        <v>63</v>
      </c>
      <c r="G25" s="99" t="str">
        <f t="shared" ref="G25:AK25" si="8">IF(G24&lt;&gt;"",VLOOKUP(G24,$AC$197:$AL$221,9,FALSE),"")</f>
        <v/>
      </c>
      <c r="H25" s="122" t="str">
        <f t="shared" si="8"/>
        <v/>
      </c>
      <c r="I25" s="122" t="str">
        <f t="shared" si="8"/>
        <v/>
      </c>
      <c r="J25" s="122" t="str">
        <f t="shared" si="8"/>
        <v/>
      </c>
      <c r="K25" s="122" t="str">
        <f t="shared" si="8"/>
        <v/>
      </c>
      <c r="L25" s="122" t="str">
        <f t="shared" si="8"/>
        <v/>
      </c>
      <c r="M25" s="146" t="str">
        <f t="shared" si="8"/>
        <v/>
      </c>
      <c r="N25" s="99" t="str">
        <f t="shared" si="8"/>
        <v/>
      </c>
      <c r="O25" s="122" t="str">
        <f t="shared" si="8"/>
        <v/>
      </c>
      <c r="P25" s="122" t="str">
        <f t="shared" si="8"/>
        <v/>
      </c>
      <c r="Q25" s="122" t="str">
        <f t="shared" si="8"/>
        <v/>
      </c>
      <c r="R25" s="122" t="str">
        <f t="shared" si="8"/>
        <v/>
      </c>
      <c r="S25" s="122" t="str">
        <f t="shared" si="8"/>
        <v/>
      </c>
      <c r="T25" s="146" t="str">
        <f t="shared" si="8"/>
        <v/>
      </c>
      <c r="U25" s="99" t="str">
        <f t="shared" si="8"/>
        <v/>
      </c>
      <c r="V25" s="122" t="str">
        <f t="shared" si="8"/>
        <v/>
      </c>
      <c r="W25" s="122" t="str">
        <f t="shared" si="8"/>
        <v/>
      </c>
      <c r="X25" s="122" t="str">
        <f t="shared" si="8"/>
        <v/>
      </c>
      <c r="Y25" s="122" t="str">
        <f t="shared" si="8"/>
        <v/>
      </c>
      <c r="Z25" s="122" t="str">
        <f t="shared" si="8"/>
        <v/>
      </c>
      <c r="AA25" s="146" t="str">
        <f t="shared" si="8"/>
        <v/>
      </c>
      <c r="AB25" s="99" t="str">
        <f t="shared" si="8"/>
        <v/>
      </c>
      <c r="AC25" s="122" t="str">
        <f t="shared" si="8"/>
        <v/>
      </c>
      <c r="AD25" s="122" t="str">
        <f t="shared" si="8"/>
        <v/>
      </c>
      <c r="AE25" s="122" t="str">
        <f t="shared" si="8"/>
        <v/>
      </c>
      <c r="AF25" s="122" t="str">
        <f t="shared" si="8"/>
        <v/>
      </c>
      <c r="AG25" s="122" t="str">
        <f t="shared" si="8"/>
        <v/>
      </c>
      <c r="AH25" s="146" t="str">
        <f t="shared" si="8"/>
        <v/>
      </c>
      <c r="AI25" s="250" t="str">
        <f t="shared" si="8"/>
        <v/>
      </c>
      <c r="AJ25" s="122" t="str">
        <f t="shared" si="8"/>
        <v/>
      </c>
      <c r="AK25" s="122" t="str">
        <f t="shared" si="8"/>
        <v/>
      </c>
      <c r="AL25" s="278">
        <f>SUM(G25:AH25)</f>
        <v>0</v>
      </c>
      <c r="AM25" s="296">
        <f>AL25/4</f>
        <v>0</v>
      </c>
      <c r="AN25" s="317" t="str">
        <f>IF(C24="","",C24)</f>
        <v/>
      </c>
      <c r="AO25" s="336" t="str">
        <f>IF(D24="","",D24)</f>
        <v/>
      </c>
      <c r="AP25" s="348" t="str">
        <f>IF(D24&lt;&gt;"",VLOOKUP(D24,$AU$2:$AV$6,2,FALSE),"")</f>
        <v/>
      </c>
      <c r="AQ25" s="296">
        <f>ROUNDDOWN(AL25/$AL$6,2)</f>
        <v>0</v>
      </c>
      <c r="AR25" s="296">
        <f>IF(AP25=1,"",AQ25)</f>
        <v>0</v>
      </c>
    </row>
    <row r="26" spans="1:44" ht="15.95" customHeight="1">
      <c r="A26" s="3"/>
      <c r="B26" s="11" t="s">
        <v>80</v>
      </c>
      <c r="C26" s="23"/>
      <c r="D26" s="45"/>
      <c r="E26" s="60"/>
      <c r="F26" s="79" t="s">
        <v>229</v>
      </c>
      <c r="G26" s="98"/>
      <c r="H26" s="121"/>
      <c r="I26" s="130"/>
      <c r="J26" s="130"/>
      <c r="K26" s="130"/>
      <c r="L26" s="130"/>
      <c r="M26" s="145"/>
      <c r="N26" s="98"/>
      <c r="O26" s="121"/>
      <c r="P26" s="130"/>
      <c r="Q26" s="130"/>
      <c r="R26" s="130"/>
      <c r="S26" s="130"/>
      <c r="T26" s="145"/>
      <c r="U26" s="98"/>
      <c r="V26" s="121"/>
      <c r="W26" s="130"/>
      <c r="X26" s="130"/>
      <c r="Y26" s="130"/>
      <c r="Z26" s="130"/>
      <c r="AA26" s="145"/>
      <c r="AB26" s="98"/>
      <c r="AC26" s="121"/>
      <c r="AD26" s="130"/>
      <c r="AE26" s="130"/>
      <c r="AF26" s="130"/>
      <c r="AG26" s="130"/>
      <c r="AH26" s="145"/>
      <c r="AI26" s="249"/>
      <c r="AJ26" s="130"/>
      <c r="AK26" s="130"/>
      <c r="AL26" s="277">
        <f>SUM(G27:AK27)</f>
        <v>0</v>
      </c>
      <c r="AM26" s="295"/>
      <c r="AN26" s="316"/>
      <c r="AO26" s="335"/>
      <c r="AP26" s="295"/>
      <c r="AQ26" s="347"/>
      <c r="AR26" s="347"/>
    </row>
    <row r="27" spans="1:44" ht="15.95" customHeight="1">
      <c r="A27" s="3"/>
      <c r="B27" s="11"/>
      <c r="C27" s="24"/>
      <c r="D27" s="46"/>
      <c r="E27" s="61"/>
      <c r="F27" s="80" t="s">
        <v>63</v>
      </c>
      <c r="G27" s="99" t="str">
        <f t="shared" ref="G27:AK27" si="9">IF(G26&lt;&gt;"",VLOOKUP(G26,$AC$197:$AL$221,9,FALSE),"")</f>
        <v/>
      </c>
      <c r="H27" s="122" t="str">
        <f t="shared" si="9"/>
        <v/>
      </c>
      <c r="I27" s="122" t="str">
        <f t="shared" si="9"/>
        <v/>
      </c>
      <c r="J27" s="122" t="str">
        <f t="shared" si="9"/>
        <v/>
      </c>
      <c r="K27" s="122" t="str">
        <f t="shared" si="9"/>
        <v/>
      </c>
      <c r="L27" s="122" t="str">
        <f t="shared" si="9"/>
        <v/>
      </c>
      <c r="M27" s="146" t="str">
        <f t="shared" si="9"/>
        <v/>
      </c>
      <c r="N27" s="99" t="str">
        <f t="shared" si="9"/>
        <v/>
      </c>
      <c r="O27" s="122" t="str">
        <f t="shared" si="9"/>
        <v/>
      </c>
      <c r="P27" s="122" t="str">
        <f t="shared" si="9"/>
        <v/>
      </c>
      <c r="Q27" s="122" t="str">
        <f t="shared" si="9"/>
        <v/>
      </c>
      <c r="R27" s="122" t="str">
        <f t="shared" si="9"/>
        <v/>
      </c>
      <c r="S27" s="122" t="str">
        <f t="shared" si="9"/>
        <v/>
      </c>
      <c r="T27" s="146" t="str">
        <f t="shared" si="9"/>
        <v/>
      </c>
      <c r="U27" s="99" t="str">
        <f t="shared" si="9"/>
        <v/>
      </c>
      <c r="V27" s="122" t="str">
        <f t="shared" si="9"/>
        <v/>
      </c>
      <c r="W27" s="122" t="str">
        <f t="shared" si="9"/>
        <v/>
      </c>
      <c r="X27" s="122" t="str">
        <f t="shared" si="9"/>
        <v/>
      </c>
      <c r="Y27" s="122" t="str">
        <f t="shared" si="9"/>
        <v/>
      </c>
      <c r="Z27" s="122" t="str">
        <f t="shared" si="9"/>
        <v/>
      </c>
      <c r="AA27" s="146" t="str">
        <f t="shared" si="9"/>
        <v/>
      </c>
      <c r="AB27" s="99" t="str">
        <f t="shared" si="9"/>
        <v/>
      </c>
      <c r="AC27" s="122" t="str">
        <f t="shared" si="9"/>
        <v/>
      </c>
      <c r="AD27" s="122" t="str">
        <f t="shared" si="9"/>
        <v/>
      </c>
      <c r="AE27" s="122" t="str">
        <f t="shared" si="9"/>
        <v/>
      </c>
      <c r="AF27" s="122" t="str">
        <f t="shared" si="9"/>
        <v/>
      </c>
      <c r="AG27" s="122" t="str">
        <f t="shared" si="9"/>
        <v/>
      </c>
      <c r="AH27" s="146" t="str">
        <f t="shared" si="9"/>
        <v/>
      </c>
      <c r="AI27" s="250" t="str">
        <f t="shared" si="9"/>
        <v/>
      </c>
      <c r="AJ27" s="122" t="str">
        <f t="shared" si="9"/>
        <v/>
      </c>
      <c r="AK27" s="122" t="str">
        <f t="shared" si="9"/>
        <v/>
      </c>
      <c r="AL27" s="278">
        <f>SUM(G27:AH27)</f>
        <v>0</v>
      </c>
      <c r="AM27" s="296">
        <f>AL27/4</f>
        <v>0</v>
      </c>
      <c r="AN27" s="317" t="str">
        <f>IF(C26="","",C26)</f>
        <v/>
      </c>
      <c r="AO27" s="336" t="str">
        <f>IF(D26="","",D26)</f>
        <v/>
      </c>
      <c r="AP27" s="348" t="str">
        <f>IF(D26&lt;&gt;"",VLOOKUP(D26,$AU$2:$AV$6,2,FALSE),"")</f>
        <v/>
      </c>
      <c r="AQ27" s="296">
        <f>ROUNDDOWN(AL27/$AL$6,2)</f>
        <v>0</v>
      </c>
      <c r="AR27" s="296">
        <f>IF(AP27=1,"",AQ27)</f>
        <v>0</v>
      </c>
    </row>
    <row r="28" spans="1:44" ht="15.95" customHeight="1">
      <c r="A28" s="3"/>
      <c r="B28" s="11" t="s">
        <v>83</v>
      </c>
      <c r="C28" s="23"/>
      <c r="D28" s="45"/>
      <c r="E28" s="60"/>
      <c r="F28" s="79" t="s">
        <v>229</v>
      </c>
      <c r="G28" s="98"/>
      <c r="H28" s="121"/>
      <c r="I28" s="130"/>
      <c r="J28" s="130"/>
      <c r="K28" s="130"/>
      <c r="L28" s="130"/>
      <c r="M28" s="145"/>
      <c r="N28" s="98"/>
      <c r="O28" s="121"/>
      <c r="P28" s="130"/>
      <c r="Q28" s="130"/>
      <c r="R28" s="130"/>
      <c r="S28" s="130"/>
      <c r="T28" s="145"/>
      <c r="U28" s="98"/>
      <c r="V28" s="121"/>
      <c r="W28" s="130"/>
      <c r="X28" s="130"/>
      <c r="Y28" s="130"/>
      <c r="Z28" s="130"/>
      <c r="AA28" s="145"/>
      <c r="AB28" s="98"/>
      <c r="AC28" s="121"/>
      <c r="AD28" s="130"/>
      <c r="AE28" s="130"/>
      <c r="AF28" s="130"/>
      <c r="AG28" s="130"/>
      <c r="AH28" s="145"/>
      <c r="AI28" s="249"/>
      <c r="AJ28" s="130"/>
      <c r="AK28" s="130"/>
      <c r="AL28" s="277">
        <f>SUM(G29:AK29)</f>
        <v>0</v>
      </c>
      <c r="AM28" s="295"/>
      <c r="AN28" s="316"/>
      <c r="AO28" s="335"/>
      <c r="AP28" s="295"/>
      <c r="AQ28" s="347"/>
      <c r="AR28" s="347"/>
    </row>
    <row r="29" spans="1:44" ht="15.95" customHeight="1">
      <c r="A29" s="3"/>
      <c r="B29" s="11"/>
      <c r="C29" s="24"/>
      <c r="D29" s="46"/>
      <c r="E29" s="61"/>
      <c r="F29" s="80" t="s">
        <v>63</v>
      </c>
      <c r="G29" s="99" t="str">
        <f t="shared" ref="G29:AK29" si="10">IF(G28&lt;&gt;"",VLOOKUP(G28,$AC$197:$AL$221,9,FALSE),"")</f>
        <v/>
      </c>
      <c r="H29" s="122" t="str">
        <f t="shared" si="10"/>
        <v/>
      </c>
      <c r="I29" s="122" t="str">
        <f t="shared" si="10"/>
        <v/>
      </c>
      <c r="J29" s="122" t="str">
        <f t="shared" si="10"/>
        <v/>
      </c>
      <c r="K29" s="122" t="str">
        <f t="shared" si="10"/>
        <v/>
      </c>
      <c r="L29" s="122" t="str">
        <f t="shared" si="10"/>
        <v/>
      </c>
      <c r="M29" s="146" t="str">
        <f t="shared" si="10"/>
        <v/>
      </c>
      <c r="N29" s="99" t="str">
        <f t="shared" si="10"/>
        <v/>
      </c>
      <c r="O29" s="122" t="str">
        <f t="shared" si="10"/>
        <v/>
      </c>
      <c r="P29" s="122" t="str">
        <f t="shared" si="10"/>
        <v/>
      </c>
      <c r="Q29" s="122" t="str">
        <f t="shared" si="10"/>
        <v/>
      </c>
      <c r="R29" s="122" t="str">
        <f t="shared" si="10"/>
        <v/>
      </c>
      <c r="S29" s="122" t="str">
        <f t="shared" si="10"/>
        <v/>
      </c>
      <c r="T29" s="146" t="str">
        <f t="shared" si="10"/>
        <v/>
      </c>
      <c r="U29" s="99" t="str">
        <f t="shared" si="10"/>
        <v/>
      </c>
      <c r="V29" s="122" t="str">
        <f t="shared" si="10"/>
        <v/>
      </c>
      <c r="W29" s="122" t="str">
        <f t="shared" si="10"/>
        <v/>
      </c>
      <c r="X29" s="122" t="str">
        <f t="shared" si="10"/>
        <v/>
      </c>
      <c r="Y29" s="122" t="str">
        <f t="shared" si="10"/>
        <v/>
      </c>
      <c r="Z29" s="122" t="str">
        <f t="shared" si="10"/>
        <v/>
      </c>
      <c r="AA29" s="146" t="str">
        <f t="shared" si="10"/>
        <v/>
      </c>
      <c r="AB29" s="99" t="str">
        <f t="shared" si="10"/>
        <v/>
      </c>
      <c r="AC29" s="122" t="str">
        <f t="shared" si="10"/>
        <v/>
      </c>
      <c r="AD29" s="122" t="str">
        <f t="shared" si="10"/>
        <v/>
      </c>
      <c r="AE29" s="122" t="str">
        <f t="shared" si="10"/>
        <v/>
      </c>
      <c r="AF29" s="122" t="str">
        <f t="shared" si="10"/>
        <v/>
      </c>
      <c r="AG29" s="122" t="str">
        <f t="shared" si="10"/>
        <v/>
      </c>
      <c r="AH29" s="146" t="str">
        <f t="shared" si="10"/>
        <v/>
      </c>
      <c r="AI29" s="250" t="str">
        <f t="shared" si="10"/>
        <v/>
      </c>
      <c r="AJ29" s="122" t="str">
        <f t="shared" si="10"/>
        <v/>
      </c>
      <c r="AK29" s="122" t="str">
        <f t="shared" si="10"/>
        <v/>
      </c>
      <c r="AL29" s="278">
        <f>SUM(G29:AH29)</f>
        <v>0</v>
      </c>
      <c r="AM29" s="296">
        <f>AL29/4</f>
        <v>0</v>
      </c>
      <c r="AN29" s="317" t="str">
        <f>IF(C28="","",C28)</f>
        <v/>
      </c>
      <c r="AO29" s="336" t="str">
        <f>IF(D28="","",D28)</f>
        <v/>
      </c>
      <c r="AP29" s="348" t="str">
        <f>IF(D28&lt;&gt;"",VLOOKUP(D28,$AU$2:$AV$6,2,FALSE),"")</f>
        <v/>
      </c>
      <c r="AQ29" s="296">
        <f>ROUNDDOWN(AL29/$AL$6,2)</f>
        <v>0</v>
      </c>
      <c r="AR29" s="296">
        <f>IF(AP29=1,"",AQ29)</f>
        <v>0</v>
      </c>
    </row>
    <row r="30" spans="1:44" ht="15.95" customHeight="1">
      <c r="A30" s="3"/>
      <c r="B30" s="11" t="s">
        <v>17</v>
      </c>
      <c r="C30" s="23"/>
      <c r="D30" s="45"/>
      <c r="E30" s="60"/>
      <c r="F30" s="79" t="s">
        <v>229</v>
      </c>
      <c r="G30" s="98"/>
      <c r="H30" s="121"/>
      <c r="I30" s="130"/>
      <c r="J30" s="130"/>
      <c r="K30" s="130"/>
      <c r="L30" s="130"/>
      <c r="M30" s="145"/>
      <c r="N30" s="98"/>
      <c r="O30" s="121"/>
      <c r="P30" s="130"/>
      <c r="Q30" s="130"/>
      <c r="R30" s="130"/>
      <c r="S30" s="130"/>
      <c r="T30" s="145"/>
      <c r="U30" s="98"/>
      <c r="V30" s="121"/>
      <c r="W30" s="130"/>
      <c r="X30" s="130"/>
      <c r="Y30" s="130"/>
      <c r="Z30" s="130"/>
      <c r="AA30" s="145"/>
      <c r="AB30" s="98"/>
      <c r="AC30" s="121"/>
      <c r="AD30" s="130"/>
      <c r="AE30" s="130"/>
      <c r="AF30" s="130"/>
      <c r="AG30" s="130"/>
      <c r="AH30" s="145"/>
      <c r="AI30" s="251"/>
      <c r="AJ30" s="121"/>
      <c r="AK30" s="121"/>
      <c r="AL30" s="277">
        <f>SUM(G31:AK31)</f>
        <v>0</v>
      </c>
      <c r="AM30" s="295"/>
      <c r="AN30" s="316"/>
      <c r="AO30" s="335"/>
      <c r="AP30" s="295"/>
      <c r="AQ30" s="347"/>
      <c r="AR30" s="347"/>
    </row>
    <row r="31" spans="1:44" ht="15.95" customHeight="1">
      <c r="A31" s="3"/>
      <c r="B31" s="11"/>
      <c r="C31" s="24"/>
      <c r="D31" s="46"/>
      <c r="E31" s="61"/>
      <c r="F31" s="80" t="s">
        <v>63</v>
      </c>
      <c r="G31" s="99" t="str">
        <f t="shared" ref="G31:AK31" si="11">IF(G30&lt;&gt;"",VLOOKUP(G30,$AC$197:$AL$221,9,FALSE),"")</f>
        <v/>
      </c>
      <c r="H31" s="122" t="str">
        <f t="shared" si="11"/>
        <v/>
      </c>
      <c r="I31" s="122" t="str">
        <f t="shared" si="11"/>
        <v/>
      </c>
      <c r="J31" s="122" t="str">
        <f t="shared" si="11"/>
        <v/>
      </c>
      <c r="K31" s="122" t="str">
        <f t="shared" si="11"/>
        <v/>
      </c>
      <c r="L31" s="122" t="str">
        <f t="shared" si="11"/>
        <v/>
      </c>
      <c r="M31" s="146" t="str">
        <f t="shared" si="11"/>
        <v/>
      </c>
      <c r="N31" s="99" t="str">
        <f t="shared" si="11"/>
        <v/>
      </c>
      <c r="O31" s="122" t="str">
        <f t="shared" si="11"/>
        <v/>
      </c>
      <c r="P31" s="122" t="str">
        <f t="shared" si="11"/>
        <v/>
      </c>
      <c r="Q31" s="122" t="str">
        <f t="shared" si="11"/>
        <v/>
      </c>
      <c r="R31" s="122" t="str">
        <f t="shared" si="11"/>
        <v/>
      </c>
      <c r="S31" s="122" t="str">
        <f t="shared" si="11"/>
        <v/>
      </c>
      <c r="T31" s="146" t="str">
        <f t="shared" si="11"/>
        <v/>
      </c>
      <c r="U31" s="99" t="str">
        <f t="shared" si="11"/>
        <v/>
      </c>
      <c r="V31" s="122" t="str">
        <f t="shared" si="11"/>
        <v/>
      </c>
      <c r="W31" s="122" t="str">
        <f t="shared" si="11"/>
        <v/>
      </c>
      <c r="X31" s="122" t="str">
        <f t="shared" si="11"/>
        <v/>
      </c>
      <c r="Y31" s="122" t="str">
        <f t="shared" si="11"/>
        <v/>
      </c>
      <c r="Z31" s="122" t="str">
        <f t="shared" si="11"/>
        <v/>
      </c>
      <c r="AA31" s="146" t="str">
        <f t="shared" si="11"/>
        <v/>
      </c>
      <c r="AB31" s="99" t="str">
        <f t="shared" si="11"/>
        <v/>
      </c>
      <c r="AC31" s="122" t="str">
        <f t="shared" si="11"/>
        <v/>
      </c>
      <c r="AD31" s="122" t="str">
        <f t="shared" si="11"/>
        <v/>
      </c>
      <c r="AE31" s="122" t="str">
        <f t="shared" si="11"/>
        <v/>
      </c>
      <c r="AF31" s="122" t="str">
        <f t="shared" si="11"/>
        <v/>
      </c>
      <c r="AG31" s="122" t="str">
        <f t="shared" si="11"/>
        <v/>
      </c>
      <c r="AH31" s="146" t="str">
        <f t="shared" si="11"/>
        <v/>
      </c>
      <c r="AI31" s="250" t="str">
        <f t="shared" si="11"/>
        <v/>
      </c>
      <c r="AJ31" s="122" t="str">
        <f t="shared" si="11"/>
        <v/>
      </c>
      <c r="AK31" s="122" t="str">
        <f t="shared" si="11"/>
        <v/>
      </c>
      <c r="AL31" s="278">
        <f>SUM(G31:AH31)</f>
        <v>0</v>
      </c>
      <c r="AM31" s="296">
        <f>AL31/4</f>
        <v>0</v>
      </c>
      <c r="AN31" s="317" t="str">
        <f>IF(C30="","",C30)</f>
        <v/>
      </c>
      <c r="AO31" s="336" t="str">
        <f>IF(D30="","",D30)</f>
        <v/>
      </c>
      <c r="AP31" s="348" t="str">
        <f>IF(D30&lt;&gt;"",VLOOKUP(D30,$AU$2:$AV$6,2,FALSE),"")</f>
        <v/>
      </c>
      <c r="AQ31" s="296">
        <f>ROUNDDOWN(AL31/$AL$6,2)</f>
        <v>0</v>
      </c>
      <c r="AR31" s="296">
        <f>IF(AP31=1,"",AQ31)</f>
        <v>0</v>
      </c>
    </row>
    <row r="32" spans="1:44" ht="15.95" customHeight="1">
      <c r="A32" s="3"/>
      <c r="B32" s="11" t="s">
        <v>84</v>
      </c>
      <c r="C32" s="23"/>
      <c r="D32" s="45"/>
      <c r="E32" s="60"/>
      <c r="F32" s="79" t="s">
        <v>229</v>
      </c>
      <c r="G32" s="98"/>
      <c r="H32" s="121"/>
      <c r="I32" s="130"/>
      <c r="J32" s="130"/>
      <c r="K32" s="130"/>
      <c r="L32" s="130"/>
      <c r="M32" s="145"/>
      <c r="N32" s="98"/>
      <c r="O32" s="121"/>
      <c r="P32" s="130"/>
      <c r="Q32" s="130"/>
      <c r="R32" s="130"/>
      <c r="S32" s="130"/>
      <c r="T32" s="145"/>
      <c r="U32" s="98"/>
      <c r="V32" s="121"/>
      <c r="W32" s="130"/>
      <c r="X32" s="130"/>
      <c r="Y32" s="130"/>
      <c r="Z32" s="130"/>
      <c r="AA32" s="145"/>
      <c r="AB32" s="98"/>
      <c r="AC32" s="121"/>
      <c r="AD32" s="130"/>
      <c r="AE32" s="130"/>
      <c r="AF32" s="130"/>
      <c r="AG32" s="130"/>
      <c r="AH32" s="145"/>
      <c r="AI32" s="251"/>
      <c r="AJ32" s="121"/>
      <c r="AK32" s="121"/>
      <c r="AL32" s="277">
        <f>SUM(G33:AK33)</f>
        <v>0</v>
      </c>
      <c r="AM32" s="295"/>
      <c r="AN32" s="316"/>
      <c r="AO32" s="335"/>
      <c r="AP32" s="295"/>
      <c r="AQ32" s="347"/>
      <c r="AR32" s="347"/>
    </row>
    <row r="33" spans="1:44" ht="15.95" customHeight="1">
      <c r="A33" s="3"/>
      <c r="B33" s="11"/>
      <c r="C33" s="24"/>
      <c r="D33" s="46"/>
      <c r="E33" s="61"/>
      <c r="F33" s="80" t="s">
        <v>63</v>
      </c>
      <c r="G33" s="99" t="str">
        <f t="shared" ref="G33:AK33" si="12">IF(G32&lt;&gt;"",VLOOKUP(G32,$AC$197:$AL$221,9,FALSE),"")</f>
        <v/>
      </c>
      <c r="H33" s="122" t="str">
        <f t="shared" si="12"/>
        <v/>
      </c>
      <c r="I33" s="122" t="str">
        <f t="shared" si="12"/>
        <v/>
      </c>
      <c r="J33" s="122" t="str">
        <f t="shared" si="12"/>
        <v/>
      </c>
      <c r="K33" s="122" t="str">
        <f t="shared" si="12"/>
        <v/>
      </c>
      <c r="L33" s="122" t="str">
        <f t="shared" si="12"/>
        <v/>
      </c>
      <c r="M33" s="146" t="str">
        <f t="shared" si="12"/>
        <v/>
      </c>
      <c r="N33" s="99" t="str">
        <f t="shared" si="12"/>
        <v/>
      </c>
      <c r="O33" s="122" t="str">
        <f t="shared" si="12"/>
        <v/>
      </c>
      <c r="P33" s="122" t="str">
        <f t="shared" si="12"/>
        <v/>
      </c>
      <c r="Q33" s="122" t="str">
        <f t="shared" si="12"/>
        <v/>
      </c>
      <c r="R33" s="122" t="str">
        <f t="shared" si="12"/>
        <v/>
      </c>
      <c r="S33" s="122" t="str">
        <f t="shared" si="12"/>
        <v/>
      </c>
      <c r="T33" s="146" t="str">
        <f t="shared" si="12"/>
        <v/>
      </c>
      <c r="U33" s="99" t="str">
        <f t="shared" si="12"/>
        <v/>
      </c>
      <c r="V33" s="122" t="str">
        <f t="shared" si="12"/>
        <v/>
      </c>
      <c r="W33" s="122" t="str">
        <f t="shared" si="12"/>
        <v/>
      </c>
      <c r="X33" s="122" t="str">
        <f t="shared" si="12"/>
        <v/>
      </c>
      <c r="Y33" s="122" t="str">
        <f t="shared" si="12"/>
        <v/>
      </c>
      <c r="Z33" s="122" t="str">
        <f t="shared" si="12"/>
        <v/>
      </c>
      <c r="AA33" s="146" t="str">
        <f t="shared" si="12"/>
        <v/>
      </c>
      <c r="AB33" s="99" t="str">
        <f t="shared" si="12"/>
        <v/>
      </c>
      <c r="AC33" s="122" t="str">
        <f t="shared" si="12"/>
        <v/>
      </c>
      <c r="AD33" s="122" t="str">
        <f t="shared" si="12"/>
        <v/>
      </c>
      <c r="AE33" s="122" t="str">
        <f t="shared" si="12"/>
        <v/>
      </c>
      <c r="AF33" s="122" t="str">
        <f t="shared" si="12"/>
        <v/>
      </c>
      <c r="AG33" s="122" t="str">
        <f t="shared" si="12"/>
        <v/>
      </c>
      <c r="AH33" s="146" t="str">
        <f t="shared" si="12"/>
        <v/>
      </c>
      <c r="AI33" s="250" t="str">
        <f t="shared" si="12"/>
        <v/>
      </c>
      <c r="AJ33" s="122" t="str">
        <f t="shared" si="12"/>
        <v/>
      </c>
      <c r="AK33" s="122" t="str">
        <f t="shared" si="12"/>
        <v/>
      </c>
      <c r="AL33" s="278">
        <f>SUM(G33:AH33)</f>
        <v>0</v>
      </c>
      <c r="AM33" s="296">
        <f>AL33/4</f>
        <v>0</v>
      </c>
      <c r="AN33" s="317" t="str">
        <f>IF(C32="","",C32)</f>
        <v/>
      </c>
      <c r="AO33" s="336" t="str">
        <f>IF(D32="","",D32)</f>
        <v/>
      </c>
      <c r="AP33" s="348" t="str">
        <f>IF(D32&lt;&gt;"",VLOOKUP(D32,$AU$2:$AV$6,2,FALSE),"")</f>
        <v/>
      </c>
      <c r="AQ33" s="296">
        <f>ROUNDDOWN(AL33/$AL$6,2)</f>
        <v>0</v>
      </c>
      <c r="AR33" s="296">
        <f>IF(AP33=1,"",AQ33)</f>
        <v>0</v>
      </c>
    </row>
    <row r="34" spans="1:44" ht="15.95" customHeight="1">
      <c r="A34" s="3"/>
      <c r="B34" s="11" t="s">
        <v>35</v>
      </c>
      <c r="C34" s="23"/>
      <c r="D34" s="45"/>
      <c r="E34" s="60"/>
      <c r="F34" s="79" t="s">
        <v>229</v>
      </c>
      <c r="G34" s="98"/>
      <c r="H34" s="121"/>
      <c r="I34" s="130"/>
      <c r="J34" s="130"/>
      <c r="K34" s="130"/>
      <c r="L34" s="130"/>
      <c r="M34" s="145"/>
      <c r="N34" s="98"/>
      <c r="O34" s="121"/>
      <c r="P34" s="130"/>
      <c r="Q34" s="130"/>
      <c r="R34" s="130"/>
      <c r="S34" s="130"/>
      <c r="T34" s="145"/>
      <c r="U34" s="98"/>
      <c r="V34" s="121"/>
      <c r="W34" s="130"/>
      <c r="X34" s="130"/>
      <c r="Y34" s="130"/>
      <c r="Z34" s="130"/>
      <c r="AA34" s="145"/>
      <c r="AB34" s="98"/>
      <c r="AC34" s="121"/>
      <c r="AD34" s="130"/>
      <c r="AE34" s="130"/>
      <c r="AF34" s="130"/>
      <c r="AG34" s="130"/>
      <c r="AH34" s="145"/>
      <c r="AI34" s="249"/>
      <c r="AJ34" s="130"/>
      <c r="AK34" s="130"/>
      <c r="AL34" s="277">
        <f>SUM(G35:AK35)</f>
        <v>0</v>
      </c>
      <c r="AM34" s="295"/>
      <c r="AN34" s="316"/>
      <c r="AO34" s="335"/>
      <c r="AP34" s="295"/>
      <c r="AQ34" s="347"/>
      <c r="AR34" s="347"/>
    </row>
    <row r="35" spans="1:44" ht="15.95" customHeight="1">
      <c r="A35" s="3"/>
      <c r="B35" s="11"/>
      <c r="C35" s="24"/>
      <c r="D35" s="46"/>
      <c r="E35" s="61"/>
      <c r="F35" s="80" t="s">
        <v>63</v>
      </c>
      <c r="G35" s="99" t="str">
        <f t="shared" ref="G35:AK35" si="13">IF(G34&lt;&gt;"",VLOOKUP(G34,$AC$197:$AL$221,9,FALSE),"")</f>
        <v/>
      </c>
      <c r="H35" s="122" t="str">
        <f t="shared" si="13"/>
        <v/>
      </c>
      <c r="I35" s="122" t="str">
        <f t="shared" si="13"/>
        <v/>
      </c>
      <c r="J35" s="122" t="str">
        <f t="shared" si="13"/>
        <v/>
      </c>
      <c r="K35" s="122" t="str">
        <f t="shared" si="13"/>
        <v/>
      </c>
      <c r="L35" s="122" t="str">
        <f t="shared" si="13"/>
        <v/>
      </c>
      <c r="M35" s="146" t="str">
        <f t="shared" si="13"/>
        <v/>
      </c>
      <c r="N35" s="99" t="str">
        <f t="shared" si="13"/>
        <v/>
      </c>
      <c r="O35" s="122" t="str">
        <f t="shared" si="13"/>
        <v/>
      </c>
      <c r="P35" s="122" t="str">
        <f t="shared" si="13"/>
        <v/>
      </c>
      <c r="Q35" s="122" t="str">
        <f t="shared" si="13"/>
        <v/>
      </c>
      <c r="R35" s="122" t="str">
        <f t="shared" si="13"/>
        <v/>
      </c>
      <c r="S35" s="122" t="str">
        <f t="shared" si="13"/>
        <v/>
      </c>
      <c r="T35" s="146" t="str">
        <f t="shared" si="13"/>
        <v/>
      </c>
      <c r="U35" s="99" t="str">
        <f t="shared" si="13"/>
        <v/>
      </c>
      <c r="V35" s="122" t="str">
        <f t="shared" si="13"/>
        <v/>
      </c>
      <c r="W35" s="122" t="str">
        <f t="shared" si="13"/>
        <v/>
      </c>
      <c r="X35" s="122" t="str">
        <f t="shared" si="13"/>
        <v/>
      </c>
      <c r="Y35" s="122" t="str">
        <f t="shared" si="13"/>
        <v/>
      </c>
      <c r="Z35" s="122" t="str">
        <f t="shared" si="13"/>
        <v/>
      </c>
      <c r="AA35" s="146" t="str">
        <f t="shared" si="13"/>
        <v/>
      </c>
      <c r="AB35" s="99" t="str">
        <f t="shared" si="13"/>
        <v/>
      </c>
      <c r="AC35" s="122" t="str">
        <f t="shared" si="13"/>
        <v/>
      </c>
      <c r="AD35" s="122" t="str">
        <f t="shared" si="13"/>
        <v/>
      </c>
      <c r="AE35" s="122" t="str">
        <f t="shared" si="13"/>
        <v/>
      </c>
      <c r="AF35" s="122" t="str">
        <f t="shared" si="13"/>
        <v/>
      </c>
      <c r="AG35" s="122" t="str">
        <f t="shared" si="13"/>
        <v/>
      </c>
      <c r="AH35" s="146" t="str">
        <f t="shared" si="13"/>
        <v/>
      </c>
      <c r="AI35" s="250" t="str">
        <f t="shared" si="13"/>
        <v/>
      </c>
      <c r="AJ35" s="122" t="str">
        <f t="shared" si="13"/>
        <v/>
      </c>
      <c r="AK35" s="122" t="str">
        <f t="shared" si="13"/>
        <v/>
      </c>
      <c r="AL35" s="278">
        <f>SUM(G35:AH35)</f>
        <v>0</v>
      </c>
      <c r="AM35" s="296">
        <f>AL35/4</f>
        <v>0</v>
      </c>
      <c r="AN35" s="317" t="str">
        <f>IF(C34="","",C34)</f>
        <v/>
      </c>
      <c r="AO35" s="336" t="str">
        <f>IF(D34="","",D34)</f>
        <v/>
      </c>
      <c r="AP35" s="348" t="str">
        <f>IF(D34&lt;&gt;"",VLOOKUP(D34,$AU$2:$AV$6,2,FALSE),"")</f>
        <v/>
      </c>
      <c r="AQ35" s="296">
        <f>ROUNDDOWN(AL35/$AL$6,2)</f>
        <v>0</v>
      </c>
      <c r="AR35" s="296">
        <f>IF(AP35=1,"",AQ35)</f>
        <v>0</v>
      </c>
    </row>
    <row r="36" spans="1:44" ht="15.95" customHeight="1">
      <c r="A36" s="3"/>
      <c r="B36" s="11" t="s">
        <v>67</v>
      </c>
      <c r="C36" s="23"/>
      <c r="D36" s="45"/>
      <c r="E36" s="60"/>
      <c r="F36" s="79" t="s">
        <v>229</v>
      </c>
      <c r="G36" s="98"/>
      <c r="H36" s="121"/>
      <c r="I36" s="130"/>
      <c r="J36" s="130"/>
      <c r="K36" s="130"/>
      <c r="L36" s="130"/>
      <c r="M36" s="145"/>
      <c r="N36" s="98"/>
      <c r="O36" s="121"/>
      <c r="P36" s="130"/>
      <c r="Q36" s="130"/>
      <c r="R36" s="130"/>
      <c r="S36" s="130"/>
      <c r="T36" s="145"/>
      <c r="U36" s="98"/>
      <c r="V36" s="121"/>
      <c r="W36" s="130"/>
      <c r="X36" s="130"/>
      <c r="Y36" s="130"/>
      <c r="Z36" s="130"/>
      <c r="AA36" s="145"/>
      <c r="AB36" s="98"/>
      <c r="AC36" s="121"/>
      <c r="AD36" s="130"/>
      <c r="AE36" s="130"/>
      <c r="AF36" s="130"/>
      <c r="AG36" s="130"/>
      <c r="AH36" s="145"/>
      <c r="AI36" s="249"/>
      <c r="AJ36" s="130"/>
      <c r="AK36" s="130"/>
      <c r="AL36" s="277">
        <f>SUM(G37:AK37)</f>
        <v>0</v>
      </c>
      <c r="AM36" s="295"/>
      <c r="AN36" s="316"/>
      <c r="AO36" s="335"/>
      <c r="AP36" s="295"/>
      <c r="AQ36" s="347"/>
      <c r="AR36" s="347"/>
    </row>
    <row r="37" spans="1:44" ht="15.95" customHeight="1">
      <c r="A37" s="3"/>
      <c r="B37" s="11"/>
      <c r="C37" s="24"/>
      <c r="D37" s="46"/>
      <c r="E37" s="61"/>
      <c r="F37" s="80" t="s">
        <v>63</v>
      </c>
      <c r="G37" s="99" t="str">
        <f t="shared" ref="G37:AK37" si="14">IF(G36&lt;&gt;"",VLOOKUP(G36,$AC$197:$AL$221,9,FALSE),"")</f>
        <v/>
      </c>
      <c r="H37" s="122" t="str">
        <f t="shared" si="14"/>
        <v/>
      </c>
      <c r="I37" s="122" t="str">
        <f t="shared" si="14"/>
        <v/>
      </c>
      <c r="J37" s="122" t="str">
        <f t="shared" si="14"/>
        <v/>
      </c>
      <c r="K37" s="122" t="str">
        <f t="shared" si="14"/>
        <v/>
      </c>
      <c r="L37" s="122" t="str">
        <f t="shared" si="14"/>
        <v/>
      </c>
      <c r="M37" s="146" t="str">
        <f t="shared" si="14"/>
        <v/>
      </c>
      <c r="N37" s="99" t="str">
        <f t="shared" si="14"/>
        <v/>
      </c>
      <c r="O37" s="122" t="str">
        <f t="shared" si="14"/>
        <v/>
      </c>
      <c r="P37" s="122" t="str">
        <f t="shared" si="14"/>
        <v/>
      </c>
      <c r="Q37" s="122" t="str">
        <f t="shared" si="14"/>
        <v/>
      </c>
      <c r="R37" s="122" t="str">
        <f t="shared" si="14"/>
        <v/>
      </c>
      <c r="S37" s="122" t="str">
        <f t="shared" si="14"/>
        <v/>
      </c>
      <c r="T37" s="146" t="str">
        <f t="shared" si="14"/>
        <v/>
      </c>
      <c r="U37" s="99" t="str">
        <f t="shared" si="14"/>
        <v/>
      </c>
      <c r="V37" s="122" t="str">
        <f t="shared" si="14"/>
        <v/>
      </c>
      <c r="W37" s="122" t="str">
        <f t="shared" si="14"/>
        <v/>
      </c>
      <c r="X37" s="122" t="str">
        <f t="shared" si="14"/>
        <v/>
      </c>
      <c r="Y37" s="122" t="str">
        <f t="shared" si="14"/>
        <v/>
      </c>
      <c r="Z37" s="122" t="str">
        <f t="shared" si="14"/>
        <v/>
      </c>
      <c r="AA37" s="146" t="str">
        <f t="shared" si="14"/>
        <v/>
      </c>
      <c r="AB37" s="99" t="str">
        <f t="shared" si="14"/>
        <v/>
      </c>
      <c r="AC37" s="122" t="str">
        <f t="shared" si="14"/>
        <v/>
      </c>
      <c r="AD37" s="122" t="str">
        <f t="shared" si="14"/>
        <v/>
      </c>
      <c r="AE37" s="122" t="str">
        <f t="shared" si="14"/>
        <v/>
      </c>
      <c r="AF37" s="122" t="str">
        <f t="shared" si="14"/>
        <v/>
      </c>
      <c r="AG37" s="122" t="str">
        <f t="shared" si="14"/>
        <v/>
      </c>
      <c r="AH37" s="146" t="str">
        <f t="shared" si="14"/>
        <v/>
      </c>
      <c r="AI37" s="250" t="str">
        <f t="shared" si="14"/>
        <v/>
      </c>
      <c r="AJ37" s="122" t="str">
        <f t="shared" si="14"/>
        <v/>
      </c>
      <c r="AK37" s="122" t="str">
        <f t="shared" si="14"/>
        <v/>
      </c>
      <c r="AL37" s="278">
        <f>SUM(G37:AH37)</f>
        <v>0</v>
      </c>
      <c r="AM37" s="296">
        <f>AL37/4</f>
        <v>0</v>
      </c>
      <c r="AN37" s="317" t="str">
        <f>IF(C36="","",C36)</f>
        <v/>
      </c>
      <c r="AO37" s="336" t="str">
        <f>IF(D36="","",D36)</f>
        <v/>
      </c>
      <c r="AP37" s="348" t="str">
        <f>IF(D36&lt;&gt;"",VLOOKUP(D36,$AU$2:$AV$6,2,FALSE),"")</f>
        <v/>
      </c>
      <c r="AQ37" s="296">
        <f>ROUNDDOWN(AL37/$AL$6,2)</f>
        <v>0</v>
      </c>
      <c r="AR37" s="296">
        <f>IF(AP37=1,"",AQ37)</f>
        <v>0</v>
      </c>
    </row>
    <row r="38" spans="1:44" ht="15.95" customHeight="1">
      <c r="A38" s="3"/>
      <c r="B38" s="11" t="s">
        <v>87</v>
      </c>
      <c r="C38" s="23"/>
      <c r="D38" s="45"/>
      <c r="E38" s="60"/>
      <c r="F38" s="79" t="s">
        <v>229</v>
      </c>
      <c r="G38" s="98"/>
      <c r="H38" s="121"/>
      <c r="I38" s="130"/>
      <c r="J38" s="130"/>
      <c r="K38" s="130"/>
      <c r="L38" s="130"/>
      <c r="M38" s="145"/>
      <c r="N38" s="98"/>
      <c r="O38" s="121"/>
      <c r="P38" s="130"/>
      <c r="Q38" s="130"/>
      <c r="R38" s="130"/>
      <c r="S38" s="130"/>
      <c r="T38" s="145"/>
      <c r="U38" s="98"/>
      <c r="V38" s="121"/>
      <c r="W38" s="130"/>
      <c r="X38" s="130"/>
      <c r="Y38" s="130"/>
      <c r="Z38" s="130"/>
      <c r="AA38" s="145"/>
      <c r="AB38" s="98"/>
      <c r="AC38" s="121"/>
      <c r="AD38" s="130"/>
      <c r="AE38" s="130"/>
      <c r="AF38" s="130"/>
      <c r="AG38" s="130"/>
      <c r="AH38" s="145"/>
      <c r="AI38" s="251"/>
      <c r="AJ38" s="121"/>
      <c r="AK38" s="121"/>
      <c r="AL38" s="277">
        <f>SUM(G39:AK39)</f>
        <v>0</v>
      </c>
      <c r="AM38" s="295"/>
      <c r="AN38" s="316"/>
      <c r="AO38" s="335"/>
      <c r="AP38" s="295"/>
      <c r="AQ38" s="347"/>
      <c r="AR38" s="347"/>
    </row>
    <row r="39" spans="1:44" ht="15.95" customHeight="1">
      <c r="A39" s="3"/>
      <c r="B39" s="11"/>
      <c r="C39" s="24"/>
      <c r="D39" s="46"/>
      <c r="E39" s="61"/>
      <c r="F39" s="80" t="s">
        <v>63</v>
      </c>
      <c r="G39" s="99" t="str">
        <f t="shared" ref="G39:AK39" si="15">IF(G38&lt;&gt;"",VLOOKUP(G38,$AC$197:$AL$221,9,FALSE),"")</f>
        <v/>
      </c>
      <c r="H39" s="122" t="str">
        <f t="shared" si="15"/>
        <v/>
      </c>
      <c r="I39" s="122" t="str">
        <f t="shared" si="15"/>
        <v/>
      </c>
      <c r="J39" s="122" t="str">
        <f t="shared" si="15"/>
        <v/>
      </c>
      <c r="K39" s="122" t="str">
        <f t="shared" si="15"/>
        <v/>
      </c>
      <c r="L39" s="122" t="str">
        <f t="shared" si="15"/>
        <v/>
      </c>
      <c r="M39" s="146" t="str">
        <f t="shared" si="15"/>
        <v/>
      </c>
      <c r="N39" s="99" t="str">
        <f t="shared" si="15"/>
        <v/>
      </c>
      <c r="O39" s="122" t="str">
        <f t="shared" si="15"/>
        <v/>
      </c>
      <c r="P39" s="122" t="str">
        <f t="shared" si="15"/>
        <v/>
      </c>
      <c r="Q39" s="122" t="str">
        <f t="shared" si="15"/>
        <v/>
      </c>
      <c r="R39" s="122" t="str">
        <f t="shared" si="15"/>
        <v/>
      </c>
      <c r="S39" s="122" t="str">
        <f t="shared" si="15"/>
        <v/>
      </c>
      <c r="T39" s="146" t="str">
        <f t="shared" si="15"/>
        <v/>
      </c>
      <c r="U39" s="99" t="str">
        <f t="shared" si="15"/>
        <v/>
      </c>
      <c r="V39" s="122" t="str">
        <f t="shared" si="15"/>
        <v/>
      </c>
      <c r="W39" s="122" t="str">
        <f t="shared" si="15"/>
        <v/>
      </c>
      <c r="X39" s="122" t="str">
        <f t="shared" si="15"/>
        <v/>
      </c>
      <c r="Y39" s="122" t="str">
        <f t="shared" si="15"/>
        <v/>
      </c>
      <c r="Z39" s="122" t="str">
        <f t="shared" si="15"/>
        <v/>
      </c>
      <c r="AA39" s="146" t="str">
        <f t="shared" si="15"/>
        <v/>
      </c>
      <c r="AB39" s="99" t="str">
        <f t="shared" si="15"/>
        <v/>
      </c>
      <c r="AC39" s="122" t="str">
        <f t="shared" si="15"/>
        <v/>
      </c>
      <c r="AD39" s="122" t="str">
        <f t="shared" si="15"/>
        <v/>
      </c>
      <c r="AE39" s="122" t="str">
        <f t="shared" si="15"/>
        <v/>
      </c>
      <c r="AF39" s="122" t="str">
        <f t="shared" si="15"/>
        <v/>
      </c>
      <c r="AG39" s="122" t="str">
        <f t="shared" si="15"/>
        <v/>
      </c>
      <c r="AH39" s="146" t="str">
        <f t="shared" si="15"/>
        <v/>
      </c>
      <c r="AI39" s="250" t="str">
        <f t="shared" si="15"/>
        <v/>
      </c>
      <c r="AJ39" s="122" t="str">
        <f t="shared" si="15"/>
        <v/>
      </c>
      <c r="AK39" s="122" t="str">
        <f t="shared" si="15"/>
        <v/>
      </c>
      <c r="AL39" s="278">
        <f>SUM(G39:AH39)</f>
        <v>0</v>
      </c>
      <c r="AM39" s="296">
        <f>AL39/4</f>
        <v>0</v>
      </c>
      <c r="AN39" s="317" t="str">
        <f>IF(C38="","",C38)</f>
        <v/>
      </c>
      <c r="AO39" s="336" t="str">
        <f>IF(D38="","",D38)</f>
        <v/>
      </c>
      <c r="AP39" s="348" t="str">
        <f>IF(D38&lt;&gt;"",VLOOKUP(D38,$AU$2:$AV$6,2,FALSE),"")</f>
        <v/>
      </c>
      <c r="AQ39" s="296">
        <f>ROUNDDOWN(AL39/$AL$6,2)</f>
        <v>0</v>
      </c>
      <c r="AR39" s="296">
        <f>IF(AP39=1,"",AQ39)</f>
        <v>0</v>
      </c>
    </row>
    <row r="40" spans="1:44" ht="15.95" customHeight="1">
      <c r="A40" s="3"/>
      <c r="B40" s="11" t="s">
        <v>89</v>
      </c>
      <c r="C40" s="23"/>
      <c r="D40" s="45"/>
      <c r="E40" s="60"/>
      <c r="F40" s="79" t="s">
        <v>229</v>
      </c>
      <c r="G40" s="98"/>
      <c r="H40" s="121"/>
      <c r="I40" s="130"/>
      <c r="J40" s="130"/>
      <c r="K40" s="130"/>
      <c r="L40" s="130"/>
      <c r="M40" s="145"/>
      <c r="N40" s="98"/>
      <c r="O40" s="121"/>
      <c r="P40" s="130"/>
      <c r="Q40" s="130"/>
      <c r="R40" s="130"/>
      <c r="S40" s="130"/>
      <c r="T40" s="145"/>
      <c r="U40" s="98"/>
      <c r="V40" s="121"/>
      <c r="W40" s="130"/>
      <c r="X40" s="130"/>
      <c r="Y40" s="130"/>
      <c r="Z40" s="130"/>
      <c r="AA40" s="145"/>
      <c r="AB40" s="98"/>
      <c r="AC40" s="121"/>
      <c r="AD40" s="130"/>
      <c r="AE40" s="130"/>
      <c r="AF40" s="130"/>
      <c r="AG40" s="130"/>
      <c r="AH40" s="145"/>
      <c r="AI40" s="251"/>
      <c r="AJ40" s="121"/>
      <c r="AK40" s="121"/>
      <c r="AL40" s="277">
        <f>SUM(G41:AK41)</f>
        <v>0</v>
      </c>
      <c r="AM40" s="295"/>
      <c r="AN40" s="316"/>
      <c r="AO40" s="335"/>
      <c r="AP40" s="295"/>
      <c r="AQ40" s="347"/>
      <c r="AR40" s="347"/>
    </row>
    <row r="41" spans="1:44" ht="15.95" customHeight="1">
      <c r="A41" s="3"/>
      <c r="B41" s="11"/>
      <c r="C41" s="24"/>
      <c r="D41" s="46"/>
      <c r="E41" s="61"/>
      <c r="F41" s="80" t="s">
        <v>63</v>
      </c>
      <c r="G41" s="99" t="str">
        <f t="shared" ref="G41:AK41" si="16">IF(G40&lt;&gt;"",VLOOKUP(G40,$AC$197:$AL$221,9,FALSE),"")</f>
        <v/>
      </c>
      <c r="H41" s="122" t="str">
        <f t="shared" si="16"/>
        <v/>
      </c>
      <c r="I41" s="122" t="str">
        <f t="shared" si="16"/>
        <v/>
      </c>
      <c r="J41" s="122" t="str">
        <f t="shared" si="16"/>
        <v/>
      </c>
      <c r="K41" s="122" t="str">
        <f t="shared" si="16"/>
        <v/>
      </c>
      <c r="L41" s="122" t="str">
        <f t="shared" si="16"/>
        <v/>
      </c>
      <c r="M41" s="146" t="str">
        <f t="shared" si="16"/>
        <v/>
      </c>
      <c r="N41" s="99" t="str">
        <f t="shared" si="16"/>
        <v/>
      </c>
      <c r="O41" s="122" t="str">
        <f t="shared" si="16"/>
        <v/>
      </c>
      <c r="P41" s="122" t="str">
        <f t="shared" si="16"/>
        <v/>
      </c>
      <c r="Q41" s="122" t="str">
        <f t="shared" si="16"/>
        <v/>
      </c>
      <c r="R41" s="122" t="str">
        <f t="shared" si="16"/>
        <v/>
      </c>
      <c r="S41" s="122" t="str">
        <f t="shared" si="16"/>
        <v/>
      </c>
      <c r="T41" s="146" t="str">
        <f t="shared" si="16"/>
        <v/>
      </c>
      <c r="U41" s="99" t="str">
        <f t="shared" si="16"/>
        <v/>
      </c>
      <c r="V41" s="122" t="str">
        <f t="shared" si="16"/>
        <v/>
      </c>
      <c r="W41" s="122" t="str">
        <f t="shared" si="16"/>
        <v/>
      </c>
      <c r="X41" s="122" t="str">
        <f t="shared" si="16"/>
        <v/>
      </c>
      <c r="Y41" s="122" t="str">
        <f t="shared" si="16"/>
        <v/>
      </c>
      <c r="Z41" s="122" t="str">
        <f t="shared" si="16"/>
        <v/>
      </c>
      <c r="AA41" s="146" t="str">
        <f t="shared" si="16"/>
        <v/>
      </c>
      <c r="AB41" s="99" t="str">
        <f t="shared" si="16"/>
        <v/>
      </c>
      <c r="AC41" s="122" t="str">
        <f t="shared" si="16"/>
        <v/>
      </c>
      <c r="AD41" s="122" t="str">
        <f t="shared" si="16"/>
        <v/>
      </c>
      <c r="AE41" s="122" t="str">
        <f t="shared" si="16"/>
        <v/>
      </c>
      <c r="AF41" s="122" t="str">
        <f t="shared" si="16"/>
        <v/>
      </c>
      <c r="AG41" s="122" t="str">
        <f t="shared" si="16"/>
        <v/>
      </c>
      <c r="AH41" s="146" t="str">
        <f t="shared" si="16"/>
        <v/>
      </c>
      <c r="AI41" s="250" t="str">
        <f t="shared" si="16"/>
        <v/>
      </c>
      <c r="AJ41" s="122" t="str">
        <f t="shared" si="16"/>
        <v/>
      </c>
      <c r="AK41" s="122" t="str">
        <f t="shared" si="16"/>
        <v/>
      </c>
      <c r="AL41" s="278">
        <f>SUM(G41:AH41)</f>
        <v>0</v>
      </c>
      <c r="AM41" s="296">
        <f>AL41/4</f>
        <v>0</v>
      </c>
      <c r="AN41" s="317" t="str">
        <f>IF(C40="","",C40)</f>
        <v/>
      </c>
      <c r="AO41" s="336" t="str">
        <f>IF(D40="","",D40)</f>
        <v/>
      </c>
      <c r="AP41" s="348" t="str">
        <f>IF(D40&lt;&gt;"",VLOOKUP(D40,$AU$2:$AV$6,2,FALSE),"")</f>
        <v/>
      </c>
      <c r="AQ41" s="296">
        <f>ROUNDDOWN(AL41/$AL$6,2)</f>
        <v>0</v>
      </c>
      <c r="AR41" s="296">
        <f>IF(AP41=1,"",AQ41)</f>
        <v>0</v>
      </c>
    </row>
    <row r="42" spans="1:44" ht="15.95" customHeight="1">
      <c r="A42" s="3"/>
      <c r="B42" s="11" t="s">
        <v>60</v>
      </c>
      <c r="C42" s="23"/>
      <c r="D42" s="45"/>
      <c r="E42" s="60"/>
      <c r="F42" s="79" t="s">
        <v>229</v>
      </c>
      <c r="G42" s="98"/>
      <c r="H42" s="121"/>
      <c r="I42" s="130"/>
      <c r="J42" s="130"/>
      <c r="K42" s="130"/>
      <c r="L42" s="130"/>
      <c r="M42" s="145"/>
      <c r="N42" s="98"/>
      <c r="O42" s="121"/>
      <c r="P42" s="130"/>
      <c r="Q42" s="130"/>
      <c r="R42" s="130"/>
      <c r="S42" s="130"/>
      <c r="T42" s="145"/>
      <c r="U42" s="98"/>
      <c r="V42" s="121"/>
      <c r="W42" s="130"/>
      <c r="X42" s="130"/>
      <c r="Y42" s="130"/>
      <c r="Z42" s="130"/>
      <c r="AA42" s="145"/>
      <c r="AB42" s="98"/>
      <c r="AC42" s="121"/>
      <c r="AD42" s="130"/>
      <c r="AE42" s="130"/>
      <c r="AF42" s="130"/>
      <c r="AG42" s="130"/>
      <c r="AH42" s="145"/>
      <c r="AI42" s="249"/>
      <c r="AJ42" s="130"/>
      <c r="AK42" s="130"/>
      <c r="AL42" s="277">
        <f>SUM(G43:AK43)</f>
        <v>0</v>
      </c>
      <c r="AM42" s="295"/>
      <c r="AN42" s="316"/>
      <c r="AO42" s="335"/>
      <c r="AP42" s="295"/>
      <c r="AQ42" s="347"/>
      <c r="AR42" s="347"/>
    </row>
    <row r="43" spans="1:44" ht="15.95" customHeight="1">
      <c r="A43" s="3"/>
      <c r="B43" s="11"/>
      <c r="C43" s="24"/>
      <c r="D43" s="46"/>
      <c r="E43" s="61"/>
      <c r="F43" s="80" t="s">
        <v>63</v>
      </c>
      <c r="G43" s="99" t="str">
        <f t="shared" ref="G43:AK43" si="17">IF(G42&lt;&gt;"",VLOOKUP(G42,$AC$197:$AL$221,9,FALSE),"")</f>
        <v/>
      </c>
      <c r="H43" s="122" t="str">
        <f t="shared" si="17"/>
        <v/>
      </c>
      <c r="I43" s="122" t="str">
        <f t="shared" si="17"/>
        <v/>
      </c>
      <c r="J43" s="122" t="str">
        <f t="shared" si="17"/>
        <v/>
      </c>
      <c r="K43" s="122" t="str">
        <f t="shared" si="17"/>
        <v/>
      </c>
      <c r="L43" s="122" t="str">
        <f t="shared" si="17"/>
        <v/>
      </c>
      <c r="M43" s="146" t="str">
        <f t="shared" si="17"/>
        <v/>
      </c>
      <c r="N43" s="99" t="str">
        <f t="shared" si="17"/>
        <v/>
      </c>
      <c r="O43" s="122" t="str">
        <f t="shared" si="17"/>
        <v/>
      </c>
      <c r="P43" s="122" t="str">
        <f t="shared" si="17"/>
        <v/>
      </c>
      <c r="Q43" s="122" t="str">
        <f t="shared" si="17"/>
        <v/>
      </c>
      <c r="R43" s="122" t="str">
        <f t="shared" si="17"/>
        <v/>
      </c>
      <c r="S43" s="122" t="str">
        <f t="shared" si="17"/>
        <v/>
      </c>
      <c r="T43" s="146" t="str">
        <f t="shared" si="17"/>
        <v/>
      </c>
      <c r="U43" s="99" t="str">
        <f t="shared" si="17"/>
        <v/>
      </c>
      <c r="V43" s="122" t="str">
        <f t="shared" si="17"/>
        <v/>
      </c>
      <c r="W43" s="122" t="str">
        <f t="shared" si="17"/>
        <v/>
      </c>
      <c r="X43" s="122" t="str">
        <f t="shared" si="17"/>
        <v/>
      </c>
      <c r="Y43" s="122" t="str">
        <f t="shared" si="17"/>
        <v/>
      </c>
      <c r="Z43" s="122" t="str">
        <f t="shared" si="17"/>
        <v/>
      </c>
      <c r="AA43" s="146" t="str">
        <f t="shared" si="17"/>
        <v/>
      </c>
      <c r="AB43" s="99" t="str">
        <f t="shared" si="17"/>
        <v/>
      </c>
      <c r="AC43" s="122" t="str">
        <f t="shared" si="17"/>
        <v/>
      </c>
      <c r="AD43" s="122" t="str">
        <f t="shared" si="17"/>
        <v/>
      </c>
      <c r="AE43" s="122" t="str">
        <f t="shared" si="17"/>
        <v/>
      </c>
      <c r="AF43" s="122" t="str">
        <f t="shared" si="17"/>
        <v/>
      </c>
      <c r="AG43" s="122" t="str">
        <f t="shared" si="17"/>
        <v/>
      </c>
      <c r="AH43" s="146" t="str">
        <f t="shared" si="17"/>
        <v/>
      </c>
      <c r="AI43" s="250" t="str">
        <f t="shared" si="17"/>
        <v/>
      </c>
      <c r="AJ43" s="122" t="str">
        <f t="shared" si="17"/>
        <v/>
      </c>
      <c r="AK43" s="122" t="str">
        <f t="shared" si="17"/>
        <v/>
      </c>
      <c r="AL43" s="278">
        <f>SUM(G43:AH43)</f>
        <v>0</v>
      </c>
      <c r="AM43" s="296">
        <f>AL43/4</f>
        <v>0</v>
      </c>
      <c r="AN43" s="317" t="str">
        <f>IF(C42="","",C42)</f>
        <v/>
      </c>
      <c r="AO43" s="336" t="str">
        <f>IF(D42="","",D42)</f>
        <v/>
      </c>
      <c r="AP43" s="348" t="str">
        <f>IF(D42&lt;&gt;"",VLOOKUP(D42,$AU$2:$AV$6,2,FALSE),"")</f>
        <v/>
      </c>
      <c r="AQ43" s="296">
        <f>ROUNDDOWN(AL43/$AL$6,2)</f>
        <v>0</v>
      </c>
      <c r="AR43" s="296">
        <f>IF(AP43=1,"",AQ43)</f>
        <v>0</v>
      </c>
    </row>
    <row r="44" spans="1:44" ht="15.95" customHeight="1">
      <c r="A44" s="3"/>
      <c r="B44" s="11" t="s">
        <v>28</v>
      </c>
      <c r="C44" s="23"/>
      <c r="D44" s="45"/>
      <c r="E44" s="60"/>
      <c r="F44" s="79" t="s">
        <v>229</v>
      </c>
      <c r="G44" s="98"/>
      <c r="H44" s="121"/>
      <c r="I44" s="130"/>
      <c r="J44" s="130"/>
      <c r="K44" s="130"/>
      <c r="L44" s="130"/>
      <c r="M44" s="145"/>
      <c r="N44" s="98"/>
      <c r="O44" s="121"/>
      <c r="P44" s="130"/>
      <c r="Q44" s="130"/>
      <c r="R44" s="130"/>
      <c r="S44" s="130"/>
      <c r="T44" s="145"/>
      <c r="U44" s="98"/>
      <c r="V44" s="121"/>
      <c r="W44" s="130"/>
      <c r="X44" s="130"/>
      <c r="Y44" s="130"/>
      <c r="Z44" s="130"/>
      <c r="AA44" s="145"/>
      <c r="AB44" s="98"/>
      <c r="AC44" s="121"/>
      <c r="AD44" s="130"/>
      <c r="AE44" s="130"/>
      <c r="AF44" s="130"/>
      <c r="AG44" s="130"/>
      <c r="AH44" s="145"/>
      <c r="AI44" s="249"/>
      <c r="AJ44" s="130"/>
      <c r="AK44" s="130"/>
      <c r="AL44" s="277">
        <f>SUM(G45:AK45)</f>
        <v>0</v>
      </c>
      <c r="AM44" s="295"/>
      <c r="AN44" s="316"/>
      <c r="AO44" s="335"/>
      <c r="AP44" s="295"/>
      <c r="AQ44" s="347"/>
      <c r="AR44" s="347"/>
    </row>
    <row r="45" spans="1:44" ht="15.95" customHeight="1">
      <c r="A45" s="3"/>
      <c r="B45" s="11"/>
      <c r="C45" s="24"/>
      <c r="D45" s="46"/>
      <c r="E45" s="61"/>
      <c r="F45" s="80" t="s">
        <v>63</v>
      </c>
      <c r="G45" s="99" t="str">
        <f t="shared" ref="G45:AK45" si="18">IF(G44&lt;&gt;"",VLOOKUP(G44,$AC$197:$AL$221,9,FALSE),"")</f>
        <v/>
      </c>
      <c r="H45" s="122" t="str">
        <f t="shared" si="18"/>
        <v/>
      </c>
      <c r="I45" s="122" t="str">
        <f t="shared" si="18"/>
        <v/>
      </c>
      <c r="J45" s="122" t="str">
        <f t="shared" si="18"/>
        <v/>
      </c>
      <c r="K45" s="122" t="str">
        <f t="shared" si="18"/>
        <v/>
      </c>
      <c r="L45" s="122" t="str">
        <f t="shared" si="18"/>
        <v/>
      </c>
      <c r="M45" s="146" t="str">
        <f t="shared" si="18"/>
        <v/>
      </c>
      <c r="N45" s="99" t="str">
        <f t="shared" si="18"/>
        <v/>
      </c>
      <c r="O45" s="122" t="str">
        <f t="shared" si="18"/>
        <v/>
      </c>
      <c r="P45" s="122" t="str">
        <f t="shared" si="18"/>
        <v/>
      </c>
      <c r="Q45" s="122" t="str">
        <f t="shared" si="18"/>
        <v/>
      </c>
      <c r="R45" s="122" t="str">
        <f t="shared" si="18"/>
        <v/>
      </c>
      <c r="S45" s="122" t="str">
        <f t="shared" si="18"/>
        <v/>
      </c>
      <c r="T45" s="146" t="str">
        <f t="shared" si="18"/>
        <v/>
      </c>
      <c r="U45" s="99" t="str">
        <f t="shared" si="18"/>
        <v/>
      </c>
      <c r="V45" s="122" t="str">
        <f t="shared" si="18"/>
        <v/>
      </c>
      <c r="W45" s="122" t="str">
        <f t="shared" si="18"/>
        <v/>
      </c>
      <c r="X45" s="122" t="str">
        <f t="shared" si="18"/>
        <v/>
      </c>
      <c r="Y45" s="122" t="str">
        <f t="shared" si="18"/>
        <v/>
      </c>
      <c r="Z45" s="122" t="str">
        <f t="shared" si="18"/>
        <v/>
      </c>
      <c r="AA45" s="146" t="str">
        <f t="shared" si="18"/>
        <v/>
      </c>
      <c r="AB45" s="99" t="str">
        <f t="shared" si="18"/>
        <v/>
      </c>
      <c r="AC45" s="122" t="str">
        <f t="shared" si="18"/>
        <v/>
      </c>
      <c r="AD45" s="122" t="str">
        <f t="shared" si="18"/>
        <v/>
      </c>
      <c r="AE45" s="122" t="str">
        <f t="shared" si="18"/>
        <v/>
      </c>
      <c r="AF45" s="122" t="str">
        <f t="shared" si="18"/>
        <v/>
      </c>
      <c r="AG45" s="122" t="str">
        <f t="shared" si="18"/>
        <v/>
      </c>
      <c r="AH45" s="146" t="str">
        <f t="shared" si="18"/>
        <v/>
      </c>
      <c r="AI45" s="250" t="str">
        <f t="shared" si="18"/>
        <v/>
      </c>
      <c r="AJ45" s="122" t="str">
        <f t="shared" si="18"/>
        <v/>
      </c>
      <c r="AK45" s="122" t="str">
        <f t="shared" si="18"/>
        <v/>
      </c>
      <c r="AL45" s="278">
        <f>SUM(G45:AH45)</f>
        <v>0</v>
      </c>
      <c r="AM45" s="296">
        <f>AL45/4</f>
        <v>0</v>
      </c>
      <c r="AN45" s="317" t="str">
        <f>IF(C44="","",C44)</f>
        <v/>
      </c>
      <c r="AO45" s="336" t="str">
        <f>IF(D44="","",D44)</f>
        <v/>
      </c>
      <c r="AP45" s="348" t="str">
        <f>IF(D44&lt;&gt;"",VLOOKUP(D44,$AU$2:$AV$6,2,FALSE),"")</f>
        <v/>
      </c>
      <c r="AQ45" s="296">
        <f>ROUNDDOWN(AL45/$AL$6,2)</f>
        <v>0</v>
      </c>
      <c r="AR45" s="296">
        <f>IF(AP45=1,"",AQ45)</f>
        <v>0</v>
      </c>
    </row>
    <row r="46" spans="1:44" ht="15.95" customHeight="1">
      <c r="A46" s="3"/>
      <c r="B46" s="11" t="s">
        <v>73</v>
      </c>
      <c r="C46" s="23"/>
      <c r="D46" s="45"/>
      <c r="E46" s="60"/>
      <c r="F46" s="79" t="s">
        <v>229</v>
      </c>
      <c r="G46" s="98"/>
      <c r="H46" s="121"/>
      <c r="I46" s="130"/>
      <c r="J46" s="130"/>
      <c r="K46" s="130"/>
      <c r="L46" s="130"/>
      <c r="M46" s="145"/>
      <c r="N46" s="98"/>
      <c r="O46" s="121"/>
      <c r="P46" s="130"/>
      <c r="Q46" s="130"/>
      <c r="R46" s="130"/>
      <c r="S46" s="130"/>
      <c r="T46" s="145"/>
      <c r="U46" s="98"/>
      <c r="V46" s="121"/>
      <c r="W46" s="130"/>
      <c r="X46" s="130"/>
      <c r="Y46" s="130"/>
      <c r="Z46" s="130"/>
      <c r="AA46" s="145"/>
      <c r="AB46" s="98"/>
      <c r="AC46" s="121"/>
      <c r="AD46" s="130"/>
      <c r="AE46" s="130"/>
      <c r="AF46" s="130"/>
      <c r="AG46" s="130"/>
      <c r="AH46" s="145"/>
      <c r="AI46" s="251"/>
      <c r="AJ46" s="121"/>
      <c r="AK46" s="121"/>
      <c r="AL46" s="277">
        <f>SUM(G47:AK47)</f>
        <v>0</v>
      </c>
      <c r="AM46" s="295"/>
      <c r="AN46" s="316"/>
      <c r="AO46" s="335"/>
      <c r="AP46" s="295"/>
      <c r="AQ46" s="347"/>
      <c r="AR46" s="347"/>
    </row>
    <row r="47" spans="1:44" ht="15.95" customHeight="1">
      <c r="A47" s="3"/>
      <c r="B47" s="11"/>
      <c r="C47" s="24"/>
      <c r="D47" s="46"/>
      <c r="E47" s="61"/>
      <c r="F47" s="80" t="s">
        <v>63</v>
      </c>
      <c r="G47" s="99" t="str">
        <f t="shared" ref="G47:AK47" si="19">IF(G46&lt;&gt;"",VLOOKUP(G46,$AC$197:$AL$221,9,FALSE),"")</f>
        <v/>
      </c>
      <c r="H47" s="122" t="str">
        <f t="shared" si="19"/>
        <v/>
      </c>
      <c r="I47" s="122" t="str">
        <f t="shared" si="19"/>
        <v/>
      </c>
      <c r="J47" s="122" t="str">
        <f t="shared" si="19"/>
        <v/>
      </c>
      <c r="K47" s="122" t="str">
        <f t="shared" si="19"/>
        <v/>
      </c>
      <c r="L47" s="122" t="str">
        <f t="shared" si="19"/>
        <v/>
      </c>
      <c r="M47" s="146" t="str">
        <f t="shared" si="19"/>
        <v/>
      </c>
      <c r="N47" s="99" t="str">
        <f t="shared" si="19"/>
        <v/>
      </c>
      <c r="O47" s="122" t="str">
        <f t="shared" si="19"/>
        <v/>
      </c>
      <c r="P47" s="122" t="str">
        <f t="shared" si="19"/>
        <v/>
      </c>
      <c r="Q47" s="122" t="str">
        <f t="shared" si="19"/>
        <v/>
      </c>
      <c r="R47" s="122" t="str">
        <f t="shared" si="19"/>
        <v/>
      </c>
      <c r="S47" s="122" t="str">
        <f t="shared" si="19"/>
        <v/>
      </c>
      <c r="T47" s="146" t="str">
        <f t="shared" si="19"/>
        <v/>
      </c>
      <c r="U47" s="99" t="str">
        <f t="shared" si="19"/>
        <v/>
      </c>
      <c r="V47" s="122" t="str">
        <f t="shared" si="19"/>
        <v/>
      </c>
      <c r="W47" s="122" t="str">
        <f t="shared" si="19"/>
        <v/>
      </c>
      <c r="X47" s="122" t="str">
        <f t="shared" si="19"/>
        <v/>
      </c>
      <c r="Y47" s="122" t="str">
        <f t="shared" si="19"/>
        <v/>
      </c>
      <c r="Z47" s="122" t="str">
        <f t="shared" si="19"/>
        <v/>
      </c>
      <c r="AA47" s="146" t="str">
        <f t="shared" si="19"/>
        <v/>
      </c>
      <c r="AB47" s="99" t="str">
        <f t="shared" si="19"/>
        <v/>
      </c>
      <c r="AC47" s="122" t="str">
        <f t="shared" si="19"/>
        <v/>
      </c>
      <c r="AD47" s="122" t="str">
        <f t="shared" si="19"/>
        <v/>
      </c>
      <c r="AE47" s="122" t="str">
        <f t="shared" si="19"/>
        <v/>
      </c>
      <c r="AF47" s="122" t="str">
        <f t="shared" si="19"/>
        <v/>
      </c>
      <c r="AG47" s="122" t="str">
        <f t="shared" si="19"/>
        <v/>
      </c>
      <c r="AH47" s="146" t="str">
        <f t="shared" si="19"/>
        <v/>
      </c>
      <c r="AI47" s="250" t="str">
        <f t="shared" si="19"/>
        <v/>
      </c>
      <c r="AJ47" s="122" t="str">
        <f t="shared" si="19"/>
        <v/>
      </c>
      <c r="AK47" s="122" t="str">
        <f t="shared" si="19"/>
        <v/>
      </c>
      <c r="AL47" s="278">
        <f>SUM(G47:AH47)</f>
        <v>0</v>
      </c>
      <c r="AM47" s="296">
        <f>AL47/4</f>
        <v>0</v>
      </c>
      <c r="AN47" s="317" t="str">
        <f>IF(C46="","",C46)</f>
        <v/>
      </c>
      <c r="AO47" s="336" t="str">
        <f>IF(D46="","",D46)</f>
        <v/>
      </c>
      <c r="AP47" s="348" t="str">
        <f>IF(D46&lt;&gt;"",VLOOKUP(D46,$AU$2:$AV$6,2,FALSE),"")</f>
        <v/>
      </c>
      <c r="AQ47" s="296">
        <f>ROUNDDOWN(AL47/$AL$6,2)</f>
        <v>0</v>
      </c>
      <c r="AR47" s="296">
        <f>IF(AP47=1,"",AQ47)</f>
        <v>0</v>
      </c>
    </row>
    <row r="48" spans="1:44" ht="15.95" customHeight="1">
      <c r="A48" s="3"/>
      <c r="B48" s="11" t="s">
        <v>66</v>
      </c>
      <c r="C48" s="23"/>
      <c r="D48" s="45"/>
      <c r="E48" s="60"/>
      <c r="F48" s="79" t="s">
        <v>229</v>
      </c>
      <c r="G48" s="98"/>
      <c r="H48" s="121"/>
      <c r="I48" s="130"/>
      <c r="J48" s="130"/>
      <c r="K48" s="130"/>
      <c r="L48" s="130"/>
      <c r="M48" s="145"/>
      <c r="N48" s="98"/>
      <c r="O48" s="121"/>
      <c r="P48" s="130"/>
      <c r="Q48" s="130"/>
      <c r="R48" s="130"/>
      <c r="S48" s="130"/>
      <c r="T48" s="145"/>
      <c r="U48" s="98"/>
      <c r="V48" s="121"/>
      <c r="W48" s="130"/>
      <c r="X48" s="130"/>
      <c r="Y48" s="130"/>
      <c r="Z48" s="130"/>
      <c r="AA48" s="145"/>
      <c r="AB48" s="98"/>
      <c r="AC48" s="121"/>
      <c r="AD48" s="130"/>
      <c r="AE48" s="130"/>
      <c r="AF48" s="130"/>
      <c r="AG48" s="130"/>
      <c r="AH48" s="145"/>
      <c r="AI48" s="251"/>
      <c r="AJ48" s="121"/>
      <c r="AK48" s="121"/>
      <c r="AL48" s="277">
        <f>SUM(G49:AK49)</f>
        <v>0</v>
      </c>
      <c r="AM48" s="295"/>
      <c r="AN48" s="316"/>
      <c r="AO48" s="335"/>
      <c r="AP48" s="295"/>
      <c r="AQ48" s="347"/>
      <c r="AR48" s="347"/>
    </row>
    <row r="49" spans="1:44" ht="15.95" customHeight="1">
      <c r="A49" s="3"/>
      <c r="B49" s="11"/>
      <c r="C49" s="24"/>
      <c r="D49" s="46"/>
      <c r="E49" s="61"/>
      <c r="F49" s="80" t="s">
        <v>63</v>
      </c>
      <c r="G49" s="99" t="str">
        <f t="shared" ref="G49:AK49" si="20">IF(G48&lt;&gt;"",VLOOKUP(G48,$AC$197:$AL$221,9,FALSE),"")</f>
        <v/>
      </c>
      <c r="H49" s="122" t="str">
        <f t="shared" si="20"/>
        <v/>
      </c>
      <c r="I49" s="122" t="str">
        <f t="shared" si="20"/>
        <v/>
      </c>
      <c r="J49" s="122" t="str">
        <f t="shared" si="20"/>
        <v/>
      </c>
      <c r="K49" s="122" t="str">
        <f t="shared" si="20"/>
        <v/>
      </c>
      <c r="L49" s="122" t="str">
        <f t="shared" si="20"/>
        <v/>
      </c>
      <c r="M49" s="146" t="str">
        <f t="shared" si="20"/>
        <v/>
      </c>
      <c r="N49" s="99" t="str">
        <f t="shared" si="20"/>
        <v/>
      </c>
      <c r="O49" s="122" t="str">
        <f t="shared" si="20"/>
        <v/>
      </c>
      <c r="P49" s="122" t="str">
        <f t="shared" si="20"/>
        <v/>
      </c>
      <c r="Q49" s="122" t="str">
        <f t="shared" si="20"/>
        <v/>
      </c>
      <c r="R49" s="122" t="str">
        <f t="shared" si="20"/>
        <v/>
      </c>
      <c r="S49" s="122" t="str">
        <f t="shared" si="20"/>
        <v/>
      </c>
      <c r="T49" s="146" t="str">
        <f t="shared" si="20"/>
        <v/>
      </c>
      <c r="U49" s="99" t="str">
        <f t="shared" si="20"/>
        <v/>
      </c>
      <c r="V49" s="122" t="str">
        <f t="shared" si="20"/>
        <v/>
      </c>
      <c r="W49" s="122" t="str">
        <f t="shared" si="20"/>
        <v/>
      </c>
      <c r="X49" s="122" t="str">
        <f t="shared" si="20"/>
        <v/>
      </c>
      <c r="Y49" s="122" t="str">
        <f t="shared" si="20"/>
        <v/>
      </c>
      <c r="Z49" s="122" t="str">
        <f t="shared" si="20"/>
        <v/>
      </c>
      <c r="AA49" s="146" t="str">
        <f t="shared" si="20"/>
        <v/>
      </c>
      <c r="AB49" s="99" t="str">
        <f t="shared" si="20"/>
        <v/>
      </c>
      <c r="AC49" s="122" t="str">
        <f t="shared" si="20"/>
        <v/>
      </c>
      <c r="AD49" s="122" t="str">
        <f t="shared" si="20"/>
        <v/>
      </c>
      <c r="AE49" s="122" t="str">
        <f t="shared" si="20"/>
        <v/>
      </c>
      <c r="AF49" s="122" t="str">
        <f t="shared" si="20"/>
        <v/>
      </c>
      <c r="AG49" s="122" t="str">
        <f t="shared" si="20"/>
        <v/>
      </c>
      <c r="AH49" s="146" t="str">
        <f t="shared" si="20"/>
        <v/>
      </c>
      <c r="AI49" s="250" t="str">
        <f t="shared" si="20"/>
        <v/>
      </c>
      <c r="AJ49" s="122" t="str">
        <f t="shared" si="20"/>
        <v/>
      </c>
      <c r="AK49" s="122" t="str">
        <f t="shared" si="20"/>
        <v/>
      </c>
      <c r="AL49" s="278">
        <f>SUM(G49:AH49)</f>
        <v>0</v>
      </c>
      <c r="AM49" s="296">
        <f>AL49/4</f>
        <v>0</v>
      </c>
      <c r="AN49" s="317" t="str">
        <f>IF(C48="","",C48)</f>
        <v/>
      </c>
      <c r="AO49" s="336" t="str">
        <f>IF(D48="","",D48)</f>
        <v/>
      </c>
      <c r="AP49" s="348" t="str">
        <f>IF(D48&lt;&gt;"",VLOOKUP(D48,$AU$2:$AV$6,2,FALSE),"")</f>
        <v/>
      </c>
      <c r="AQ49" s="296">
        <f>ROUNDDOWN(AL49/$AL$6,2)</f>
        <v>0</v>
      </c>
      <c r="AR49" s="296">
        <f>IF(AP49=1,"",AQ49)</f>
        <v>0</v>
      </c>
    </row>
    <row r="50" spans="1:44" ht="15.95" customHeight="1">
      <c r="A50" s="3"/>
      <c r="B50" s="11" t="s">
        <v>32</v>
      </c>
      <c r="C50" s="23"/>
      <c r="D50" s="45"/>
      <c r="E50" s="60"/>
      <c r="F50" s="79" t="s">
        <v>229</v>
      </c>
      <c r="G50" s="98"/>
      <c r="H50" s="121"/>
      <c r="I50" s="130"/>
      <c r="J50" s="130"/>
      <c r="K50" s="130"/>
      <c r="L50" s="130"/>
      <c r="M50" s="145"/>
      <c r="N50" s="98"/>
      <c r="O50" s="121"/>
      <c r="P50" s="130"/>
      <c r="Q50" s="130"/>
      <c r="R50" s="130"/>
      <c r="S50" s="130"/>
      <c r="T50" s="145"/>
      <c r="U50" s="98"/>
      <c r="V50" s="121"/>
      <c r="W50" s="130"/>
      <c r="X50" s="130"/>
      <c r="Y50" s="130"/>
      <c r="Z50" s="130"/>
      <c r="AA50" s="145"/>
      <c r="AB50" s="98"/>
      <c r="AC50" s="121"/>
      <c r="AD50" s="130"/>
      <c r="AE50" s="130"/>
      <c r="AF50" s="130"/>
      <c r="AG50" s="130"/>
      <c r="AH50" s="145"/>
      <c r="AI50" s="249"/>
      <c r="AJ50" s="130"/>
      <c r="AK50" s="130"/>
      <c r="AL50" s="277">
        <f>SUM(G51:AK51)</f>
        <v>0</v>
      </c>
      <c r="AM50" s="295"/>
      <c r="AN50" s="316"/>
      <c r="AO50" s="335"/>
      <c r="AP50" s="295"/>
      <c r="AQ50" s="347"/>
      <c r="AR50" s="347"/>
    </row>
    <row r="51" spans="1:44" ht="15.95" customHeight="1">
      <c r="A51" s="3"/>
      <c r="B51" s="11"/>
      <c r="C51" s="24"/>
      <c r="D51" s="46"/>
      <c r="E51" s="61"/>
      <c r="F51" s="80" t="s">
        <v>63</v>
      </c>
      <c r="G51" s="99" t="str">
        <f t="shared" ref="G51:AK51" si="21">IF(G50&lt;&gt;"",VLOOKUP(G50,$AC$197:$AL$221,9,FALSE),"")</f>
        <v/>
      </c>
      <c r="H51" s="122" t="str">
        <f t="shared" si="21"/>
        <v/>
      </c>
      <c r="I51" s="122" t="str">
        <f t="shared" si="21"/>
        <v/>
      </c>
      <c r="J51" s="122" t="str">
        <f t="shared" si="21"/>
        <v/>
      </c>
      <c r="K51" s="122" t="str">
        <f t="shared" si="21"/>
        <v/>
      </c>
      <c r="L51" s="122" t="str">
        <f t="shared" si="21"/>
        <v/>
      </c>
      <c r="M51" s="146" t="str">
        <f t="shared" si="21"/>
        <v/>
      </c>
      <c r="N51" s="99" t="str">
        <f t="shared" si="21"/>
        <v/>
      </c>
      <c r="O51" s="122" t="str">
        <f t="shared" si="21"/>
        <v/>
      </c>
      <c r="P51" s="122" t="str">
        <f t="shared" si="21"/>
        <v/>
      </c>
      <c r="Q51" s="122" t="str">
        <f t="shared" si="21"/>
        <v/>
      </c>
      <c r="R51" s="122" t="str">
        <f t="shared" si="21"/>
        <v/>
      </c>
      <c r="S51" s="122" t="str">
        <f t="shared" si="21"/>
        <v/>
      </c>
      <c r="T51" s="146" t="str">
        <f t="shared" si="21"/>
        <v/>
      </c>
      <c r="U51" s="99" t="str">
        <f t="shared" si="21"/>
        <v/>
      </c>
      <c r="V51" s="122" t="str">
        <f t="shared" si="21"/>
        <v/>
      </c>
      <c r="W51" s="122" t="str">
        <f t="shared" si="21"/>
        <v/>
      </c>
      <c r="X51" s="122" t="str">
        <f t="shared" si="21"/>
        <v/>
      </c>
      <c r="Y51" s="122" t="str">
        <f t="shared" si="21"/>
        <v/>
      </c>
      <c r="Z51" s="122" t="str">
        <f t="shared" si="21"/>
        <v/>
      </c>
      <c r="AA51" s="146" t="str">
        <f t="shared" si="21"/>
        <v/>
      </c>
      <c r="AB51" s="99" t="str">
        <f t="shared" si="21"/>
        <v/>
      </c>
      <c r="AC51" s="122" t="str">
        <f t="shared" si="21"/>
        <v/>
      </c>
      <c r="AD51" s="122" t="str">
        <f t="shared" si="21"/>
        <v/>
      </c>
      <c r="AE51" s="122" t="str">
        <f t="shared" si="21"/>
        <v/>
      </c>
      <c r="AF51" s="122" t="str">
        <f t="shared" si="21"/>
        <v/>
      </c>
      <c r="AG51" s="122" t="str">
        <f t="shared" si="21"/>
        <v/>
      </c>
      <c r="AH51" s="146" t="str">
        <f t="shared" si="21"/>
        <v/>
      </c>
      <c r="AI51" s="250" t="str">
        <f t="shared" si="21"/>
        <v/>
      </c>
      <c r="AJ51" s="122" t="str">
        <f t="shared" si="21"/>
        <v/>
      </c>
      <c r="AK51" s="122" t="str">
        <f t="shared" si="21"/>
        <v/>
      </c>
      <c r="AL51" s="278">
        <f>SUM(G51:AH51)</f>
        <v>0</v>
      </c>
      <c r="AM51" s="296">
        <f>AL51/4</f>
        <v>0</v>
      </c>
      <c r="AN51" s="317" t="str">
        <f>IF(C50="","",C50)</f>
        <v/>
      </c>
      <c r="AO51" s="336" t="str">
        <f>IF(D50="","",D50)</f>
        <v/>
      </c>
      <c r="AP51" s="348" t="str">
        <f>IF(D50&lt;&gt;"",VLOOKUP(D50,$AU$2:$AV$6,2,FALSE),"")</f>
        <v/>
      </c>
      <c r="AQ51" s="296">
        <f>ROUNDDOWN(AL51/$AL$6,2)</f>
        <v>0</v>
      </c>
      <c r="AR51" s="296">
        <f>IF(AP51=1,"",AQ51)</f>
        <v>0</v>
      </c>
    </row>
    <row r="52" spans="1:44" ht="15.95" customHeight="1">
      <c r="A52" s="3"/>
      <c r="B52" s="11" t="s">
        <v>29</v>
      </c>
      <c r="C52" s="23"/>
      <c r="D52" s="45"/>
      <c r="E52" s="60"/>
      <c r="F52" s="79" t="s">
        <v>229</v>
      </c>
      <c r="G52" s="98"/>
      <c r="H52" s="121"/>
      <c r="I52" s="130"/>
      <c r="J52" s="130"/>
      <c r="K52" s="130"/>
      <c r="L52" s="130"/>
      <c r="M52" s="145"/>
      <c r="N52" s="98"/>
      <c r="O52" s="121"/>
      <c r="P52" s="130"/>
      <c r="Q52" s="130"/>
      <c r="R52" s="130"/>
      <c r="S52" s="130"/>
      <c r="T52" s="145"/>
      <c r="U52" s="98"/>
      <c r="V52" s="121"/>
      <c r="W52" s="130"/>
      <c r="X52" s="130"/>
      <c r="Y52" s="130"/>
      <c r="Z52" s="130"/>
      <c r="AA52" s="145"/>
      <c r="AB52" s="98"/>
      <c r="AC52" s="121"/>
      <c r="AD52" s="130"/>
      <c r="AE52" s="130"/>
      <c r="AF52" s="130"/>
      <c r="AG52" s="130"/>
      <c r="AH52" s="145"/>
      <c r="AI52" s="249"/>
      <c r="AJ52" s="130"/>
      <c r="AK52" s="130"/>
      <c r="AL52" s="277">
        <f>SUM(G53:AK53)</f>
        <v>0</v>
      </c>
      <c r="AM52" s="295"/>
      <c r="AN52" s="316"/>
      <c r="AO52" s="335"/>
      <c r="AP52" s="295"/>
      <c r="AQ52" s="347"/>
      <c r="AR52" s="347"/>
    </row>
    <row r="53" spans="1:44" ht="15.95" customHeight="1">
      <c r="A53" s="3"/>
      <c r="B53" s="11"/>
      <c r="C53" s="24"/>
      <c r="D53" s="46"/>
      <c r="E53" s="61"/>
      <c r="F53" s="80" t="s">
        <v>63</v>
      </c>
      <c r="G53" s="99" t="str">
        <f t="shared" ref="G53:AK53" si="22">IF(G52&lt;&gt;"",VLOOKUP(G52,$AC$197:$AL$221,9,FALSE),"")</f>
        <v/>
      </c>
      <c r="H53" s="122" t="str">
        <f t="shared" si="22"/>
        <v/>
      </c>
      <c r="I53" s="122" t="str">
        <f t="shared" si="22"/>
        <v/>
      </c>
      <c r="J53" s="122" t="str">
        <f t="shared" si="22"/>
        <v/>
      </c>
      <c r="K53" s="122" t="str">
        <f t="shared" si="22"/>
        <v/>
      </c>
      <c r="L53" s="122" t="str">
        <f t="shared" si="22"/>
        <v/>
      </c>
      <c r="M53" s="146" t="str">
        <f t="shared" si="22"/>
        <v/>
      </c>
      <c r="N53" s="99" t="str">
        <f t="shared" si="22"/>
        <v/>
      </c>
      <c r="O53" s="122" t="str">
        <f t="shared" si="22"/>
        <v/>
      </c>
      <c r="P53" s="122" t="str">
        <f t="shared" si="22"/>
        <v/>
      </c>
      <c r="Q53" s="122" t="str">
        <f t="shared" si="22"/>
        <v/>
      </c>
      <c r="R53" s="122" t="str">
        <f t="shared" si="22"/>
        <v/>
      </c>
      <c r="S53" s="122" t="str">
        <f t="shared" si="22"/>
        <v/>
      </c>
      <c r="T53" s="146" t="str">
        <f t="shared" si="22"/>
        <v/>
      </c>
      <c r="U53" s="99" t="str">
        <f t="shared" si="22"/>
        <v/>
      </c>
      <c r="V53" s="122" t="str">
        <f t="shared" si="22"/>
        <v/>
      </c>
      <c r="W53" s="122" t="str">
        <f t="shared" si="22"/>
        <v/>
      </c>
      <c r="X53" s="122" t="str">
        <f t="shared" si="22"/>
        <v/>
      </c>
      <c r="Y53" s="122" t="str">
        <f t="shared" si="22"/>
        <v/>
      </c>
      <c r="Z53" s="122" t="str">
        <f t="shared" si="22"/>
        <v/>
      </c>
      <c r="AA53" s="146" t="str">
        <f t="shared" si="22"/>
        <v/>
      </c>
      <c r="AB53" s="99" t="str">
        <f t="shared" si="22"/>
        <v/>
      </c>
      <c r="AC53" s="122" t="str">
        <f t="shared" si="22"/>
        <v/>
      </c>
      <c r="AD53" s="122" t="str">
        <f t="shared" si="22"/>
        <v/>
      </c>
      <c r="AE53" s="122" t="str">
        <f t="shared" si="22"/>
        <v/>
      </c>
      <c r="AF53" s="122" t="str">
        <f t="shared" si="22"/>
        <v/>
      </c>
      <c r="AG53" s="122" t="str">
        <f t="shared" si="22"/>
        <v/>
      </c>
      <c r="AH53" s="146" t="str">
        <f t="shared" si="22"/>
        <v/>
      </c>
      <c r="AI53" s="250" t="str">
        <f t="shared" si="22"/>
        <v/>
      </c>
      <c r="AJ53" s="122" t="str">
        <f t="shared" si="22"/>
        <v/>
      </c>
      <c r="AK53" s="122" t="str">
        <f t="shared" si="22"/>
        <v/>
      </c>
      <c r="AL53" s="278">
        <f>SUM(G53:AH53)</f>
        <v>0</v>
      </c>
      <c r="AM53" s="296">
        <f>AL53/4</f>
        <v>0</v>
      </c>
      <c r="AN53" s="317" t="str">
        <f>IF(C52="","",C52)</f>
        <v/>
      </c>
      <c r="AO53" s="336" t="str">
        <f>IF(D52="","",D52)</f>
        <v/>
      </c>
      <c r="AP53" s="348" t="str">
        <f>IF(D52&lt;&gt;"",VLOOKUP(D52,$AU$2:$AV$6,2,FALSE),"")</f>
        <v/>
      </c>
      <c r="AQ53" s="296">
        <f>ROUNDDOWN(AL53/$AL$6,2)</f>
        <v>0</v>
      </c>
      <c r="AR53" s="296">
        <f>IF(AP53=1,"",AQ53)</f>
        <v>0</v>
      </c>
    </row>
    <row r="54" spans="1:44" ht="15.95" customHeight="1">
      <c r="A54" s="3"/>
      <c r="B54" s="11" t="s">
        <v>41</v>
      </c>
      <c r="C54" s="23"/>
      <c r="D54" s="45"/>
      <c r="E54" s="60"/>
      <c r="F54" s="79" t="s">
        <v>229</v>
      </c>
      <c r="G54" s="98"/>
      <c r="H54" s="121"/>
      <c r="I54" s="130"/>
      <c r="J54" s="130"/>
      <c r="K54" s="130"/>
      <c r="L54" s="130"/>
      <c r="M54" s="145"/>
      <c r="N54" s="98"/>
      <c r="O54" s="121"/>
      <c r="P54" s="130"/>
      <c r="Q54" s="130"/>
      <c r="R54" s="130"/>
      <c r="S54" s="130"/>
      <c r="T54" s="145"/>
      <c r="U54" s="98"/>
      <c r="V54" s="121"/>
      <c r="W54" s="130"/>
      <c r="X54" s="130"/>
      <c r="Y54" s="130"/>
      <c r="Z54" s="130"/>
      <c r="AA54" s="145"/>
      <c r="AB54" s="98"/>
      <c r="AC54" s="121"/>
      <c r="AD54" s="130"/>
      <c r="AE54" s="130"/>
      <c r="AF54" s="130"/>
      <c r="AG54" s="130"/>
      <c r="AH54" s="145"/>
      <c r="AI54" s="251"/>
      <c r="AJ54" s="121"/>
      <c r="AK54" s="121"/>
      <c r="AL54" s="277">
        <f>SUM(G55:AK55)</f>
        <v>0</v>
      </c>
      <c r="AM54" s="295"/>
      <c r="AN54" s="316"/>
      <c r="AO54" s="335"/>
      <c r="AP54" s="295"/>
      <c r="AQ54" s="347"/>
      <c r="AR54" s="347"/>
    </row>
    <row r="55" spans="1:44" ht="15.95" customHeight="1">
      <c r="A55" s="3"/>
      <c r="B55" s="11"/>
      <c r="C55" s="24"/>
      <c r="D55" s="46"/>
      <c r="E55" s="61"/>
      <c r="F55" s="80" t="s">
        <v>63</v>
      </c>
      <c r="G55" s="99" t="str">
        <f t="shared" ref="G55:AK55" si="23">IF(G54&lt;&gt;"",VLOOKUP(G54,$AC$197:$AL$221,9,FALSE),"")</f>
        <v/>
      </c>
      <c r="H55" s="122" t="str">
        <f t="shared" si="23"/>
        <v/>
      </c>
      <c r="I55" s="122" t="str">
        <f t="shared" si="23"/>
        <v/>
      </c>
      <c r="J55" s="122" t="str">
        <f t="shared" si="23"/>
        <v/>
      </c>
      <c r="K55" s="122" t="str">
        <f t="shared" si="23"/>
        <v/>
      </c>
      <c r="L55" s="122" t="str">
        <f t="shared" si="23"/>
        <v/>
      </c>
      <c r="M55" s="146" t="str">
        <f t="shared" si="23"/>
        <v/>
      </c>
      <c r="N55" s="99" t="str">
        <f t="shared" si="23"/>
        <v/>
      </c>
      <c r="O55" s="122" t="str">
        <f t="shared" si="23"/>
        <v/>
      </c>
      <c r="P55" s="122" t="str">
        <f t="shared" si="23"/>
        <v/>
      </c>
      <c r="Q55" s="122" t="str">
        <f t="shared" si="23"/>
        <v/>
      </c>
      <c r="R55" s="122" t="str">
        <f t="shared" si="23"/>
        <v/>
      </c>
      <c r="S55" s="122" t="str">
        <f t="shared" si="23"/>
        <v/>
      </c>
      <c r="T55" s="146" t="str">
        <f t="shared" si="23"/>
        <v/>
      </c>
      <c r="U55" s="99" t="str">
        <f t="shared" si="23"/>
        <v/>
      </c>
      <c r="V55" s="122" t="str">
        <f t="shared" si="23"/>
        <v/>
      </c>
      <c r="W55" s="122" t="str">
        <f t="shared" si="23"/>
        <v/>
      </c>
      <c r="X55" s="122" t="str">
        <f t="shared" si="23"/>
        <v/>
      </c>
      <c r="Y55" s="122" t="str">
        <f t="shared" si="23"/>
        <v/>
      </c>
      <c r="Z55" s="122" t="str">
        <f t="shared" si="23"/>
        <v/>
      </c>
      <c r="AA55" s="146" t="str">
        <f t="shared" si="23"/>
        <v/>
      </c>
      <c r="AB55" s="99" t="str">
        <f t="shared" si="23"/>
        <v/>
      </c>
      <c r="AC55" s="122" t="str">
        <f t="shared" si="23"/>
        <v/>
      </c>
      <c r="AD55" s="122" t="str">
        <f t="shared" si="23"/>
        <v/>
      </c>
      <c r="AE55" s="122" t="str">
        <f t="shared" si="23"/>
        <v/>
      </c>
      <c r="AF55" s="122" t="str">
        <f t="shared" si="23"/>
        <v/>
      </c>
      <c r="AG55" s="122" t="str">
        <f t="shared" si="23"/>
        <v/>
      </c>
      <c r="AH55" s="146" t="str">
        <f t="shared" si="23"/>
        <v/>
      </c>
      <c r="AI55" s="250" t="str">
        <f t="shared" si="23"/>
        <v/>
      </c>
      <c r="AJ55" s="122" t="str">
        <f t="shared" si="23"/>
        <v/>
      </c>
      <c r="AK55" s="122" t="str">
        <f t="shared" si="23"/>
        <v/>
      </c>
      <c r="AL55" s="278">
        <f>SUM(G55:AH55)</f>
        <v>0</v>
      </c>
      <c r="AM55" s="296">
        <f>AL55/4</f>
        <v>0</v>
      </c>
      <c r="AN55" s="317" t="str">
        <f>IF(C54="","",C54)</f>
        <v/>
      </c>
      <c r="AO55" s="336" t="str">
        <f>IF(D54="","",D54)</f>
        <v/>
      </c>
      <c r="AP55" s="348" t="str">
        <f>IF(D54&lt;&gt;"",VLOOKUP(D54,$AU$2:$AV$6,2,FALSE),"")</f>
        <v/>
      </c>
      <c r="AQ55" s="296">
        <f>ROUNDDOWN(AL55/$AL$6,2)</f>
        <v>0</v>
      </c>
      <c r="AR55" s="296">
        <f>IF(AP55=1,"",AQ55)</f>
        <v>0</v>
      </c>
    </row>
    <row r="56" spans="1:44" ht="15.95" customHeight="1">
      <c r="A56" s="3"/>
      <c r="B56" s="11" t="s">
        <v>38</v>
      </c>
      <c r="C56" s="23"/>
      <c r="D56" s="45"/>
      <c r="E56" s="60"/>
      <c r="F56" s="79" t="s">
        <v>229</v>
      </c>
      <c r="G56" s="98"/>
      <c r="H56" s="121"/>
      <c r="I56" s="130"/>
      <c r="J56" s="130"/>
      <c r="K56" s="130"/>
      <c r="L56" s="130"/>
      <c r="M56" s="145"/>
      <c r="N56" s="98"/>
      <c r="O56" s="121"/>
      <c r="P56" s="130"/>
      <c r="Q56" s="130"/>
      <c r="R56" s="130"/>
      <c r="S56" s="130"/>
      <c r="T56" s="145"/>
      <c r="U56" s="98"/>
      <c r="V56" s="121"/>
      <c r="W56" s="130"/>
      <c r="X56" s="130"/>
      <c r="Y56" s="130"/>
      <c r="Z56" s="130"/>
      <c r="AA56" s="145"/>
      <c r="AB56" s="98"/>
      <c r="AC56" s="121"/>
      <c r="AD56" s="130"/>
      <c r="AE56" s="130"/>
      <c r="AF56" s="130"/>
      <c r="AG56" s="130"/>
      <c r="AH56" s="145"/>
      <c r="AI56" s="251"/>
      <c r="AJ56" s="121"/>
      <c r="AK56" s="121"/>
      <c r="AL56" s="277">
        <f>SUM(G57:AK57)</f>
        <v>0</v>
      </c>
      <c r="AM56" s="295"/>
      <c r="AN56" s="316"/>
      <c r="AO56" s="335"/>
      <c r="AP56" s="295"/>
      <c r="AQ56" s="347"/>
      <c r="AR56" s="347"/>
    </row>
    <row r="57" spans="1:44" ht="15.95" customHeight="1">
      <c r="A57" s="3"/>
      <c r="B57" s="11"/>
      <c r="C57" s="24"/>
      <c r="D57" s="46"/>
      <c r="E57" s="61"/>
      <c r="F57" s="80" t="s">
        <v>63</v>
      </c>
      <c r="G57" s="99" t="str">
        <f t="shared" ref="G57:AK57" si="24">IF(G56&lt;&gt;"",VLOOKUP(G56,$AC$197:$AL$221,9,FALSE),"")</f>
        <v/>
      </c>
      <c r="H57" s="122" t="str">
        <f t="shared" si="24"/>
        <v/>
      </c>
      <c r="I57" s="122" t="str">
        <f t="shared" si="24"/>
        <v/>
      </c>
      <c r="J57" s="122" t="str">
        <f t="shared" si="24"/>
        <v/>
      </c>
      <c r="K57" s="122" t="str">
        <f t="shared" si="24"/>
        <v/>
      </c>
      <c r="L57" s="122" t="str">
        <f t="shared" si="24"/>
        <v/>
      </c>
      <c r="M57" s="146" t="str">
        <f t="shared" si="24"/>
        <v/>
      </c>
      <c r="N57" s="99" t="str">
        <f t="shared" si="24"/>
        <v/>
      </c>
      <c r="O57" s="122" t="str">
        <f t="shared" si="24"/>
        <v/>
      </c>
      <c r="P57" s="122" t="str">
        <f t="shared" si="24"/>
        <v/>
      </c>
      <c r="Q57" s="122" t="str">
        <f t="shared" si="24"/>
        <v/>
      </c>
      <c r="R57" s="122" t="str">
        <f t="shared" si="24"/>
        <v/>
      </c>
      <c r="S57" s="122" t="str">
        <f t="shared" si="24"/>
        <v/>
      </c>
      <c r="T57" s="146" t="str">
        <f t="shared" si="24"/>
        <v/>
      </c>
      <c r="U57" s="99" t="str">
        <f t="shared" si="24"/>
        <v/>
      </c>
      <c r="V57" s="122" t="str">
        <f t="shared" si="24"/>
        <v/>
      </c>
      <c r="W57" s="122" t="str">
        <f t="shared" si="24"/>
        <v/>
      </c>
      <c r="X57" s="122" t="str">
        <f t="shared" si="24"/>
        <v/>
      </c>
      <c r="Y57" s="122" t="str">
        <f t="shared" si="24"/>
        <v/>
      </c>
      <c r="Z57" s="122" t="str">
        <f t="shared" si="24"/>
        <v/>
      </c>
      <c r="AA57" s="146" t="str">
        <f t="shared" si="24"/>
        <v/>
      </c>
      <c r="AB57" s="99" t="str">
        <f t="shared" si="24"/>
        <v/>
      </c>
      <c r="AC57" s="122" t="str">
        <f t="shared" si="24"/>
        <v/>
      </c>
      <c r="AD57" s="122" t="str">
        <f t="shared" si="24"/>
        <v/>
      </c>
      <c r="AE57" s="122" t="str">
        <f t="shared" si="24"/>
        <v/>
      </c>
      <c r="AF57" s="122" t="str">
        <f t="shared" si="24"/>
        <v/>
      </c>
      <c r="AG57" s="122" t="str">
        <f t="shared" si="24"/>
        <v/>
      </c>
      <c r="AH57" s="146" t="str">
        <f t="shared" si="24"/>
        <v/>
      </c>
      <c r="AI57" s="250" t="str">
        <f t="shared" si="24"/>
        <v/>
      </c>
      <c r="AJ57" s="122" t="str">
        <f t="shared" si="24"/>
        <v/>
      </c>
      <c r="AK57" s="122" t="str">
        <f t="shared" si="24"/>
        <v/>
      </c>
      <c r="AL57" s="278">
        <f>SUM(G57:AH57)</f>
        <v>0</v>
      </c>
      <c r="AM57" s="296">
        <f>AL57/4</f>
        <v>0</v>
      </c>
      <c r="AN57" s="317" t="str">
        <f>IF(C56="","",C56)</f>
        <v/>
      </c>
      <c r="AO57" s="336" t="str">
        <f>IF(D56="","",D56)</f>
        <v/>
      </c>
      <c r="AP57" s="348" t="str">
        <f>IF(D56&lt;&gt;"",VLOOKUP(D56,$AU$2:$AV$6,2,FALSE),"")</f>
        <v/>
      </c>
      <c r="AQ57" s="296">
        <f>ROUNDDOWN(AL57/$AL$6,2)</f>
        <v>0</v>
      </c>
      <c r="AR57" s="296">
        <f>IF(AP57=1,"",AQ57)</f>
        <v>0</v>
      </c>
    </row>
    <row r="58" spans="1:44" ht="15.95" customHeight="1">
      <c r="A58" s="3"/>
      <c r="B58" s="11" t="s">
        <v>86</v>
      </c>
      <c r="C58" s="23"/>
      <c r="D58" s="45"/>
      <c r="E58" s="60"/>
      <c r="F58" s="79" t="s">
        <v>229</v>
      </c>
      <c r="G58" s="98"/>
      <c r="H58" s="121"/>
      <c r="I58" s="130"/>
      <c r="J58" s="130"/>
      <c r="K58" s="130"/>
      <c r="L58" s="130"/>
      <c r="M58" s="145"/>
      <c r="N58" s="98"/>
      <c r="O58" s="121"/>
      <c r="P58" s="130"/>
      <c r="Q58" s="130"/>
      <c r="R58" s="130"/>
      <c r="S58" s="130"/>
      <c r="T58" s="145"/>
      <c r="U58" s="98"/>
      <c r="V58" s="121"/>
      <c r="W58" s="130"/>
      <c r="X58" s="130"/>
      <c r="Y58" s="130"/>
      <c r="Z58" s="130"/>
      <c r="AA58" s="145"/>
      <c r="AB58" s="98"/>
      <c r="AC58" s="121"/>
      <c r="AD58" s="130"/>
      <c r="AE58" s="130"/>
      <c r="AF58" s="130"/>
      <c r="AG58" s="130"/>
      <c r="AH58" s="145"/>
      <c r="AI58" s="249"/>
      <c r="AJ58" s="130"/>
      <c r="AK58" s="130"/>
      <c r="AL58" s="277">
        <f>SUM(G59:AK59)</f>
        <v>0</v>
      </c>
      <c r="AM58" s="295"/>
      <c r="AN58" s="316"/>
      <c r="AO58" s="335"/>
      <c r="AP58" s="295"/>
      <c r="AQ58" s="347"/>
      <c r="AR58" s="347"/>
    </row>
    <row r="59" spans="1:44" ht="15.95" customHeight="1">
      <c r="A59" s="3"/>
      <c r="B59" s="11"/>
      <c r="C59" s="24"/>
      <c r="D59" s="46"/>
      <c r="E59" s="61"/>
      <c r="F59" s="80" t="s">
        <v>63</v>
      </c>
      <c r="G59" s="99" t="str">
        <f t="shared" ref="G59:AK59" si="25">IF(G58&lt;&gt;"",VLOOKUP(G58,$AC$197:$AL$221,9,FALSE),"")</f>
        <v/>
      </c>
      <c r="H59" s="122" t="str">
        <f t="shared" si="25"/>
        <v/>
      </c>
      <c r="I59" s="122" t="str">
        <f t="shared" si="25"/>
        <v/>
      </c>
      <c r="J59" s="122" t="str">
        <f t="shared" si="25"/>
        <v/>
      </c>
      <c r="K59" s="122" t="str">
        <f t="shared" si="25"/>
        <v/>
      </c>
      <c r="L59" s="122" t="str">
        <f t="shared" si="25"/>
        <v/>
      </c>
      <c r="M59" s="146" t="str">
        <f t="shared" si="25"/>
        <v/>
      </c>
      <c r="N59" s="99" t="str">
        <f t="shared" si="25"/>
        <v/>
      </c>
      <c r="O59" s="122" t="str">
        <f t="shared" si="25"/>
        <v/>
      </c>
      <c r="P59" s="122" t="str">
        <f t="shared" si="25"/>
        <v/>
      </c>
      <c r="Q59" s="122" t="str">
        <f t="shared" si="25"/>
        <v/>
      </c>
      <c r="R59" s="122" t="str">
        <f t="shared" si="25"/>
        <v/>
      </c>
      <c r="S59" s="122" t="str">
        <f t="shared" si="25"/>
        <v/>
      </c>
      <c r="T59" s="146" t="str">
        <f t="shared" si="25"/>
        <v/>
      </c>
      <c r="U59" s="99" t="str">
        <f t="shared" si="25"/>
        <v/>
      </c>
      <c r="V59" s="122" t="str">
        <f t="shared" si="25"/>
        <v/>
      </c>
      <c r="W59" s="122" t="str">
        <f t="shared" si="25"/>
        <v/>
      </c>
      <c r="X59" s="122" t="str">
        <f t="shared" si="25"/>
        <v/>
      </c>
      <c r="Y59" s="122" t="str">
        <f t="shared" si="25"/>
        <v/>
      </c>
      <c r="Z59" s="122" t="str">
        <f t="shared" si="25"/>
        <v/>
      </c>
      <c r="AA59" s="146" t="str">
        <f t="shared" si="25"/>
        <v/>
      </c>
      <c r="AB59" s="99" t="str">
        <f t="shared" si="25"/>
        <v/>
      </c>
      <c r="AC59" s="122" t="str">
        <f t="shared" si="25"/>
        <v/>
      </c>
      <c r="AD59" s="122" t="str">
        <f t="shared" si="25"/>
        <v/>
      </c>
      <c r="AE59" s="122" t="str">
        <f t="shared" si="25"/>
        <v/>
      </c>
      <c r="AF59" s="122" t="str">
        <f t="shared" si="25"/>
        <v/>
      </c>
      <c r="AG59" s="122" t="str">
        <f t="shared" si="25"/>
        <v/>
      </c>
      <c r="AH59" s="146" t="str">
        <f t="shared" si="25"/>
        <v/>
      </c>
      <c r="AI59" s="250" t="str">
        <f t="shared" si="25"/>
        <v/>
      </c>
      <c r="AJ59" s="122" t="str">
        <f t="shared" si="25"/>
        <v/>
      </c>
      <c r="AK59" s="122" t="str">
        <f t="shared" si="25"/>
        <v/>
      </c>
      <c r="AL59" s="278">
        <f>SUM(G59:AH59)</f>
        <v>0</v>
      </c>
      <c r="AM59" s="296">
        <f>AL59/4</f>
        <v>0</v>
      </c>
      <c r="AN59" s="317" t="str">
        <f>IF(C58="","",C58)</f>
        <v/>
      </c>
      <c r="AO59" s="336" t="str">
        <f>IF(D58="","",D58)</f>
        <v/>
      </c>
      <c r="AP59" s="348" t="str">
        <f>IF(D58&lt;&gt;"",VLOOKUP(D58,$AU$2:$AV$6,2,FALSE),"")</f>
        <v/>
      </c>
      <c r="AQ59" s="296">
        <f>ROUNDDOWN(AL59/$AL$6,2)</f>
        <v>0</v>
      </c>
      <c r="AR59" s="296">
        <f>IF(AP59=1,"",AQ59)</f>
        <v>0</v>
      </c>
    </row>
    <row r="60" spans="1:44" ht="15.95" customHeight="1">
      <c r="A60" s="3"/>
      <c r="B60" s="11" t="s">
        <v>91</v>
      </c>
      <c r="C60" s="23"/>
      <c r="D60" s="45"/>
      <c r="E60" s="60"/>
      <c r="F60" s="79" t="s">
        <v>229</v>
      </c>
      <c r="G60" s="98"/>
      <c r="H60" s="121"/>
      <c r="I60" s="130"/>
      <c r="J60" s="130"/>
      <c r="K60" s="130"/>
      <c r="L60" s="130"/>
      <c r="M60" s="145"/>
      <c r="N60" s="98"/>
      <c r="O60" s="121"/>
      <c r="P60" s="130"/>
      <c r="Q60" s="130"/>
      <c r="R60" s="130"/>
      <c r="S60" s="130"/>
      <c r="T60" s="145"/>
      <c r="U60" s="98"/>
      <c r="V60" s="121"/>
      <c r="W60" s="130"/>
      <c r="X60" s="130"/>
      <c r="Y60" s="130"/>
      <c r="Z60" s="130"/>
      <c r="AA60" s="145"/>
      <c r="AB60" s="98"/>
      <c r="AC60" s="121"/>
      <c r="AD60" s="130"/>
      <c r="AE60" s="130"/>
      <c r="AF60" s="130"/>
      <c r="AG60" s="130"/>
      <c r="AH60" s="145"/>
      <c r="AI60" s="249"/>
      <c r="AJ60" s="130"/>
      <c r="AK60" s="130"/>
      <c r="AL60" s="277">
        <f>SUM(G61:AK61)</f>
        <v>0</v>
      </c>
      <c r="AM60" s="295"/>
      <c r="AN60" s="316"/>
      <c r="AO60" s="335"/>
      <c r="AP60" s="295"/>
      <c r="AQ60" s="347"/>
      <c r="AR60" s="347"/>
    </row>
    <row r="61" spans="1:44" ht="15.95" customHeight="1">
      <c r="A61" s="3"/>
      <c r="B61" s="11"/>
      <c r="C61" s="24"/>
      <c r="D61" s="46"/>
      <c r="E61" s="61"/>
      <c r="F61" s="80" t="s">
        <v>63</v>
      </c>
      <c r="G61" s="99" t="str">
        <f t="shared" ref="G61:AK61" si="26">IF(G60&lt;&gt;"",VLOOKUP(G60,$AC$197:$AL$221,9,FALSE),"")</f>
        <v/>
      </c>
      <c r="H61" s="122" t="str">
        <f t="shared" si="26"/>
        <v/>
      </c>
      <c r="I61" s="122" t="str">
        <f t="shared" si="26"/>
        <v/>
      </c>
      <c r="J61" s="122" t="str">
        <f t="shared" si="26"/>
        <v/>
      </c>
      <c r="K61" s="122" t="str">
        <f t="shared" si="26"/>
        <v/>
      </c>
      <c r="L61" s="122" t="str">
        <f t="shared" si="26"/>
        <v/>
      </c>
      <c r="M61" s="146" t="str">
        <f t="shared" si="26"/>
        <v/>
      </c>
      <c r="N61" s="99" t="str">
        <f t="shared" si="26"/>
        <v/>
      </c>
      <c r="O61" s="122" t="str">
        <f t="shared" si="26"/>
        <v/>
      </c>
      <c r="P61" s="122" t="str">
        <f t="shared" si="26"/>
        <v/>
      </c>
      <c r="Q61" s="122" t="str">
        <f t="shared" si="26"/>
        <v/>
      </c>
      <c r="R61" s="122" t="str">
        <f t="shared" si="26"/>
        <v/>
      </c>
      <c r="S61" s="122" t="str">
        <f t="shared" si="26"/>
        <v/>
      </c>
      <c r="T61" s="146" t="str">
        <f t="shared" si="26"/>
        <v/>
      </c>
      <c r="U61" s="99" t="str">
        <f t="shared" si="26"/>
        <v/>
      </c>
      <c r="V61" s="122" t="str">
        <f t="shared" si="26"/>
        <v/>
      </c>
      <c r="W61" s="122" t="str">
        <f t="shared" si="26"/>
        <v/>
      </c>
      <c r="X61" s="122" t="str">
        <f t="shared" si="26"/>
        <v/>
      </c>
      <c r="Y61" s="122" t="str">
        <f t="shared" si="26"/>
        <v/>
      </c>
      <c r="Z61" s="122" t="str">
        <f t="shared" si="26"/>
        <v/>
      </c>
      <c r="AA61" s="146" t="str">
        <f t="shared" si="26"/>
        <v/>
      </c>
      <c r="AB61" s="99" t="str">
        <f t="shared" si="26"/>
        <v/>
      </c>
      <c r="AC61" s="122" t="str">
        <f t="shared" si="26"/>
        <v/>
      </c>
      <c r="AD61" s="122" t="str">
        <f t="shared" si="26"/>
        <v/>
      </c>
      <c r="AE61" s="122" t="str">
        <f t="shared" si="26"/>
        <v/>
      </c>
      <c r="AF61" s="122" t="str">
        <f t="shared" si="26"/>
        <v/>
      </c>
      <c r="AG61" s="122" t="str">
        <f t="shared" si="26"/>
        <v/>
      </c>
      <c r="AH61" s="146" t="str">
        <f t="shared" si="26"/>
        <v/>
      </c>
      <c r="AI61" s="250" t="str">
        <f t="shared" si="26"/>
        <v/>
      </c>
      <c r="AJ61" s="122" t="str">
        <f t="shared" si="26"/>
        <v/>
      </c>
      <c r="AK61" s="122" t="str">
        <f t="shared" si="26"/>
        <v/>
      </c>
      <c r="AL61" s="278">
        <f>SUM(G61:AH61)</f>
        <v>0</v>
      </c>
      <c r="AM61" s="296">
        <f>AL61/4</f>
        <v>0</v>
      </c>
      <c r="AN61" s="317" t="str">
        <f>IF(C60="","",C60)</f>
        <v/>
      </c>
      <c r="AO61" s="336" t="str">
        <f>IF(D60="","",D60)</f>
        <v/>
      </c>
      <c r="AP61" s="348" t="str">
        <f>IF(D60&lt;&gt;"",VLOOKUP(D60,$AU$2:$AV$6,2,FALSE),"")</f>
        <v/>
      </c>
      <c r="AQ61" s="296">
        <f>ROUNDDOWN(AL61/$AL$6,2)</f>
        <v>0</v>
      </c>
      <c r="AR61" s="296">
        <f>IF(AP61=1,"",AQ61)</f>
        <v>0</v>
      </c>
    </row>
    <row r="62" spans="1:44" ht="15.95" customHeight="1">
      <c r="A62" s="3"/>
      <c r="B62" s="11" t="s">
        <v>92</v>
      </c>
      <c r="C62" s="23"/>
      <c r="D62" s="45"/>
      <c r="E62" s="60"/>
      <c r="F62" s="79" t="s">
        <v>229</v>
      </c>
      <c r="G62" s="98"/>
      <c r="H62" s="121"/>
      <c r="I62" s="130"/>
      <c r="J62" s="130"/>
      <c r="K62" s="130"/>
      <c r="L62" s="130"/>
      <c r="M62" s="145"/>
      <c r="N62" s="98"/>
      <c r="O62" s="121"/>
      <c r="P62" s="130"/>
      <c r="Q62" s="130"/>
      <c r="R62" s="130"/>
      <c r="S62" s="130"/>
      <c r="T62" s="145"/>
      <c r="U62" s="98"/>
      <c r="V62" s="121"/>
      <c r="W62" s="130"/>
      <c r="X62" s="130"/>
      <c r="Y62" s="130"/>
      <c r="Z62" s="130"/>
      <c r="AA62" s="145"/>
      <c r="AB62" s="98"/>
      <c r="AC62" s="121"/>
      <c r="AD62" s="130"/>
      <c r="AE62" s="130"/>
      <c r="AF62" s="130"/>
      <c r="AG62" s="130"/>
      <c r="AH62" s="145"/>
      <c r="AI62" s="251"/>
      <c r="AJ62" s="121"/>
      <c r="AK62" s="121"/>
      <c r="AL62" s="277">
        <f>SUM(G63:AK63)</f>
        <v>0</v>
      </c>
      <c r="AM62" s="295"/>
      <c r="AN62" s="316"/>
      <c r="AO62" s="335"/>
      <c r="AP62" s="295"/>
      <c r="AQ62" s="347"/>
      <c r="AR62" s="347"/>
    </row>
    <row r="63" spans="1:44" ht="15.95" customHeight="1">
      <c r="A63" s="3"/>
      <c r="B63" s="11"/>
      <c r="C63" s="24"/>
      <c r="D63" s="46"/>
      <c r="E63" s="61"/>
      <c r="F63" s="80" t="s">
        <v>63</v>
      </c>
      <c r="G63" s="99" t="str">
        <f t="shared" ref="G63:AK63" si="27">IF(G62&lt;&gt;"",VLOOKUP(G62,$AC$197:$AL$221,9,FALSE),"")</f>
        <v/>
      </c>
      <c r="H63" s="122" t="str">
        <f t="shared" si="27"/>
        <v/>
      </c>
      <c r="I63" s="122" t="str">
        <f t="shared" si="27"/>
        <v/>
      </c>
      <c r="J63" s="122" t="str">
        <f t="shared" si="27"/>
        <v/>
      </c>
      <c r="K63" s="122" t="str">
        <f t="shared" si="27"/>
        <v/>
      </c>
      <c r="L63" s="122" t="str">
        <f t="shared" si="27"/>
        <v/>
      </c>
      <c r="M63" s="146" t="str">
        <f t="shared" si="27"/>
        <v/>
      </c>
      <c r="N63" s="99" t="str">
        <f t="shared" si="27"/>
        <v/>
      </c>
      <c r="O63" s="122" t="str">
        <f t="shared" si="27"/>
        <v/>
      </c>
      <c r="P63" s="122" t="str">
        <f t="shared" si="27"/>
        <v/>
      </c>
      <c r="Q63" s="122" t="str">
        <f t="shared" si="27"/>
        <v/>
      </c>
      <c r="R63" s="122" t="str">
        <f t="shared" si="27"/>
        <v/>
      </c>
      <c r="S63" s="122" t="str">
        <f t="shared" si="27"/>
        <v/>
      </c>
      <c r="T63" s="146" t="str">
        <f t="shared" si="27"/>
        <v/>
      </c>
      <c r="U63" s="99" t="str">
        <f t="shared" si="27"/>
        <v/>
      </c>
      <c r="V63" s="122" t="str">
        <f t="shared" si="27"/>
        <v/>
      </c>
      <c r="W63" s="122" t="str">
        <f t="shared" si="27"/>
        <v/>
      </c>
      <c r="X63" s="122" t="str">
        <f t="shared" si="27"/>
        <v/>
      </c>
      <c r="Y63" s="122" t="str">
        <f t="shared" si="27"/>
        <v/>
      </c>
      <c r="Z63" s="122" t="str">
        <f t="shared" si="27"/>
        <v/>
      </c>
      <c r="AA63" s="146" t="str">
        <f t="shared" si="27"/>
        <v/>
      </c>
      <c r="AB63" s="99" t="str">
        <f t="shared" si="27"/>
        <v/>
      </c>
      <c r="AC63" s="122" t="str">
        <f t="shared" si="27"/>
        <v/>
      </c>
      <c r="AD63" s="122" t="str">
        <f t="shared" si="27"/>
        <v/>
      </c>
      <c r="AE63" s="122" t="str">
        <f t="shared" si="27"/>
        <v/>
      </c>
      <c r="AF63" s="122" t="str">
        <f t="shared" si="27"/>
        <v/>
      </c>
      <c r="AG63" s="122" t="str">
        <f t="shared" si="27"/>
        <v/>
      </c>
      <c r="AH63" s="146" t="str">
        <f t="shared" si="27"/>
        <v/>
      </c>
      <c r="AI63" s="250" t="str">
        <f t="shared" si="27"/>
        <v/>
      </c>
      <c r="AJ63" s="122" t="str">
        <f t="shared" si="27"/>
        <v/>
      </c>
      <c r="AK63" s="122" t="str">
        <f t="shared" si="27"/>
        <v/>
      </c>
      <c r="AL63" s="278">
        <f>SUM(G63:AH63)</f>
        <v>0</v>
      </c>
      <c r="AM63" s="296">
        <f>AL63/4</f>
        <v>0</v>
      </c>
      <c r="AN63" s="317" t="str">
        <f>IF(C62="","",C62)</f>
        <v/>
      </c>
      <c r="AO63" s="336" t="str">
        <f>IF(D62="","",D62)</f>
        <v/>
      </c>
      <c r="AP63" s="348" t="str">
        <f>IF(D62&lt;&gt;"",VLOOKUP(D62,$AU$2:$AV$6,2,FALSE),"")</f>
        <v/>
      </c>
      <c r="AQ63" s="296">
        <f>ROUNDDOWN(AL63/$AL$6,2)</f>
        <v>0</v>
      </c>
      <c r="AR63" s="296">
        <f>IF(AP63=1,"",AQ63)</f>
        <v>0</v>
      </c>
    </row>
    <row r="64" spans="1:44" ht="15.95" customHeight="1">
      <c r="A64" s="3"/>
      <c r="B64" s="11" t="s">
        <v>95</v>
      </c>
      <c r="C64" s="23"/>
      <c r="D64" s="45"/>
      <c r="E64" s="60"/>
      <c r="F64" s="79" t="s">
        <v>229</v>
      </c>
      <c r="G64" s="98"/>
      <c r="H64" s="121"/>
      <c r="I64" s="130"/>
      <c r="J64" s="130"/>
      <c r="K64" s="130"/>
      <c r="L64" s="130"/>
      <c r="M64" s="145"/>
      <c r="N64" s="98"/>
      <c r="O64" s="121"/>
      <c r="P64" s="130"/>
      <c r="Q64" s="130"/>
      <c r="R64" s="130"/>
      <c r="S64" s="130"/>
      <c r="T64" s="145"/>
      <c r="U64" s="98"/>
      <c r="V64" s="121"/>
      <c r="W64" s="130"/>
      <c r="X64" s="130"/>
      <c r="Y64" s="130"/>
      <c r="Z64" s="130"/>
      <c r="AA64" s="145"/>
      <c r="AB64" s="98"/>
      <c r="AC64" s="121"/>
      <c r="AD64" s="130"/>
      <c r="AE64" s="130"/>
      <c r="AF64" s="130"/>
      <c r="AG64" s="130"/>
      <c r="AH64" s="145"/>
      <c r="AI64" s="251"/>
      <c r="AJ64" s="121"/>
      <c r="AK64" s="121"/>
      <c r="AL64" s="277">
        <f>SUM(G65:AK65)</f>
        <v>0</v>
      </c>
      <c r="AM64" s="295"/>
      <c r="AN64" s="316"/>
      <c r="AO64" s="335"/>
      <c r="AP64" s="295"/>
      <c r="AQ64" s="347"/>
      <c r="AR64" s="347"/>
    </row>
    <row r="65" spans="1:44" ht="15.95" customHeight="1">
      <c r="A65" s="3"/>
      <c r="B65" s="11"/>
      <c r="C65" s="24"/>
      <c r="D65" s="46"/>
      <c r="E65" s="61"/>
      <c r="F65" s="80" t="s">
        <v>63</v>
      </c>
      <c r="G65" s="99" t="str">
        <f t="shared" ref="G65:AK65" si="28">IF(G64&lt;&gt;"",VLOOKUP(G64,$AC$197:$AL$221,9,FALSE),"")</f>
        <v/>
      </c>
      <c r="H65" s="122" t="str">
        <f t="shared" si="28"/>
        <v/>
      </c>
      <c r="I65" s="122" t="str">
        <f t="shared" si="28"/>
        <v/>
      </c>
      <c r="J65" s="122" t="str">
        <f t="shared" si="28"/>
        <v/>
      </c>
      <c r="K65" s="122" t="str">
        <f t="shared" si="28"/>
        <v/>
      </c>
      <c r="L65" s="122" t="str">
        <f t="shared" si="28"/>
        <v/>
      </c>
      <c r="M65" s="146" t="str">
        <f t="shared" si="28"/>
        <v/>
      </c>
      <c r="N65" s="99" t="str">
        <f t="shared" si="28"/>
        <v/>
      </c>
      <c r="O65" s="122" t="str">
        <f t="shared" si="28"/>
        <v/>
      </c>
      <c r="P65" s="122" t="str">
        <f t="shared" si="28"/>
        <v/>
      </c>
      <c r="Q65" s="122" t="str">
        <f t="shared" si="28"/>
        <v/>
      </c>
      <c r="R65" s="122" t="str">
        <f t="shared" si="28"/>
        <v/>
      </c>
      <c r="S65" s="122" t="str">
        <f t="shared" si="28"/>
        <v/>
      </c>
      <c r="T65" s="146" t="str">
        <f t="shared" si="28"/>
        <v/>
      </c>
      <c r="U65" s="99" t="str">
        <f t="shared" si="28"/>
        <v/>
      </c>
      <c r="V65" s="122" t="str">
        <f t="shared" si="28"/>
        <v/>
      </c>
      <c r="W65" s="122" t="str">
        <f t="shared" si="28"/>
        <v/>
      </c>
      <c r="X65" s="122" t="str">
        <f t="shared" si="28"/>
        <v/>
      </c>
      <c r="Y65" s="122" t="str">
        <f t="shared" si="28"/>
        <v/>
      </c>
      <c r="Z65" s="122" t="str">
        <f t="shared" si="28"/>
        <v/>
      </c>
      <c r="AA65" s="146" t="str">
        <f t="shared" si="28"/>
        <v/>
      </c>
      <c r="AB65" s="99" t="str">
        <f t="shared" si="28"/>
        <v/>
      </c>
      <c r="AC65" s="122" t="str">
        <f t="shared" si="28"/>
        <v/>
      </c>
      <c r="AD65" s="122" t="str">
        <f t="shared" si="28"/>
        <v/>
      </c>
      <c r="AE65" s="122" t="str">
        <f t="shared" si="28"/>
        <v/>
      </c>
      <c r="AF65" s="122" t="str">
        <f t="shared" si="28"/>
        <v/>
      </c>
      <c r="AG65" s="122" t="str">
        <f t="shared" si="28"/>
        <v/>
      </c>
      <c r="AH65" s="146" t="str">
        <f t="shared" si="28"/>
        <v/>
      </c>
      <c r="AI65" s="250" t="str">
        <f t="shared" si="28"/>
        <v/>
      </c>
      <c r="AJ65" s="122" t="str">
        <f t="shared" si="28"/>
        <v/>
      </c>
      <c r="AK65" s="122" t="str">
        <f t="shared" si="28"/>
        <v/>
      </c>
      <c r="AL65" s="278">
        <f>SUM(G65:AH65)</f>
        <v>0</v>
      </c>
      <c r="AM65" s="296">
        <f>AL65/4</f>
        <v>0</v>
      </c>
      <c r="AN65" s="317" t="str">
        <f>IF(C64="","",C64)</f>
        <v/>
      </c>
      <c r="AO65" s="336" t="str">
        <f>IF(D64="","",D64)</f>
        <v/>
      </c>
      <c r="AP65" s="348" t="str">
        <f>IF(D64&lt;&gt;"",VLOOKUP(D64,$AU$2:$AV$6,2,FALSE),"")</f>
        <v/>
      </c>
      <c r="AQ65" s="296">
        <f>ROUNDDOWN(AL65/$AL$6,2)</f>
        <v>0</v>
      </c>
      <c r="AR65" s="296">
        <f>IF(AP65=1,"",AQ65)</f>
        <v>0</v>
      </c>
    </row>
    <row r="66" spans="1:44" ht="15.95" customHeight="1">
      <c r="A66" s="3"/>
      <c r="B66" s="11" t="s">
        <v>96</v>
      </c>
      <c r="C66" s="23"/>
      <c r="D66" s="45"/>
      <c r="E66" s="60"/>
      <c r="F66" s="79" t="s">
        <v>229</v>
      </c>
      <c r="G66" s="98"/>
      <c r="H66" s="121"/>
      <c r="I66" s="130"/>
      <c r="J66" s="130"/>
      <c r="K66" s="130"/>
      <c r="L66" s="130"/>
      <c r="M66" s="145"/>
      <c r="N66" s="98"/>
      <c r="O66" s="121"/>
      <c r="P66" s="130"/>
      <c r="Q66" s="130"/>
      <c r="R66" s="130"/>
      <c r="S66" s="130"/>
      <c r="T66" s="145"/>
      <c r="U66" s="98"/>
      <c r="V66" s="121"/>
      <c r="W66" s="130"/>
      <c r="X66" s="130"/>
      <c r="Y66" s="130"/>
      <c r="Z66" s="130"/>
      <c r="AA66" s="145"/>
      <c r="AB66" s="98"/>
      <c r="AC66" s="121"/>
      <c r="AD66" s="130"/>
      <c r="AE66" s="130"/>
      <c r="AF66" s="130"/>
      <c r="AG66" s="130"/>
      <c r="AH66" s="145"/>
      <c r="AI66" s="249"/>
      <c r="AJ66" s="130"/>
      <c r="AK66" s="130"/>
      <c r="AL66" s="277">
        <f>SUM(G67:AK67)</f>
        <v>0</v>
      </c>
      <c r="AM66" s="295"/>
      <c r="AN66" s="316"/>
      <c r="AO66" s="335"/>
      <c r="AP66" s="295"/>
      <c r="AQ66" s="347"/>
      <c r="AR66" s="347"/>
    </row>
    <row r="67" spans="1:44" ht="15.95" customHeight="1">
      <c r="A67" s="3"/>
      <c r="B67" s="11"/>
      <c r="C67" s="24"/>
      <c r="D67" s="46"/>
      <c r="E67" s="61"/>
      <c r="F67" s="80" t="s">
        <v>63</v>
      </c>
      <c r="G67" s="99" t="str">
        <f t="shared" ref="G67:AK67" si="29">IF(G66&lt;&gt;"",VLOOKUP(G66,$AC$197:$AL$221,9,FALSE),"")</f>
        <v/>
      </c>
      <c r="H67" s="122" t="str">
        <f t="shared" si="29"/>
        <v/>
      </c>
      <c r="I67" s="122" t="str">
        <f t="shared" si="29"/>
        <v/>
      </c>
      <c r="J67" s="122" t="str">
        <f t="shared" si="29"/>
        <v/>
      </c>
      <c r="K67" s="122" t="str">
        <f t="shared" si="29"/>
        <v/>
      </c>
      <c r="L67" s="122" t="str">
        <f t="shared" si="29"/>
        <v/>
      </c>
      <c r="M67" s="146" t="str">
        <f t="shared" si="29"/>
        <v/>
      </c>
      <c r="N67" s="99" t="str">
        <f t="shared" si="29"/>
        <v/>
      </c>
      <c r="O67" s="122" t="str">
        <f t="shared" si="29"/>
        <v/>
      </c>
      <c r="P67" s="122" t="str">
        <f t="shared" si="29"/>
        <v/>
      </c>
      <c r="Q67" s="122" t="str">
        <f t="shared" si="29"/>
        <v/>
      </c>
      <c r="R67" s="122" t="str">
        <f t="shared" si="29"/>
        <v/>
      </c>
      <c r="S67" s="122" t="str">
        <f t="shared" si="29"/>
        <v/>
      </c>
      <c r="T67" s="146" t="str">
        <f t="shared" si="29"/>
        <v/>
      </c>
      <c r="U67" s="99" t="str">
        <f t="shared" si="29"/>
        <v/>
      </c>
      <c r="V67" s="122" t="str">
        <f t="shared" si="29"/>
        <v/>
      </c>
      <c r="W67" s="122" t="str">
        <f t="shared" si="29"/>
        <v/>
      </c>
      <c r="X67" s="122" t="str">
        <f t="shared" si="29"/>
        <v/>
      </c>
      <c r="Y67" s="122" t="str">
        <f t="shared" si="29"/>
        <v/>
      </c>
      <c r="Z67" s="122" t="str">
        <f t="shared" si="29"/>
        <v/>
      </c>
      <c r="AA67" s="146" t="str">
        <f t="shared" si="29"/>
        <v/>
      </c>
      <c r="AB67" s="99" t="str">
        <f t="shared" si="29"/>
        <v/>
      </c>
      <c r="AC67" s="122" t="str">
        <f t="shared" si="29"/>
        <v/>
      </c>
      <c r="AD67" s="122" t="str">
        <f t="shared" si="29"/>
        <v/>
      </c>
      <c r="AE67" s="122" t="str">
        <f t="shared" si="29"/>
        <v/>
      </c>
      <c r="AF67" s="122" t="str">
        <f t="shared" si="29"/>
        <v/>
      </c>
      <c r="AG67" s="122" t="str">
        <f t="shared" si="29"/>
        <v/>
      </c>
      <c r="AH67" s="146" t="str">
        <f t="shared" si="29"/>
        <v/>
      </c>
      <c r="AI67" s="250" t="str">
        <f t="shared" si="29"/>
        <v/>
      </c>
      <c r="AJ67" s="122" t="str">
        <f t="shared" si="29"/>
        <v/>
      </c>
      <c r="AK67" s="122" t="str">
        <f t="shared" si="29"/>
        <v/>
      </c>
      <c r="AL67" s="278">
        <f>SUM(G67:AH67)</f>
        <v>0</v>
      </c>
      <c r="AM67" s="296">
        <f>AL67/4</f>
        <v>0</v>
      </c>
      <c r="AN67" s="317" t="str">
        <f>IF(C66="","",C66)</f>
        <v/>
      </c>
      <c r="AO67" s="336" t="str">
        <f>IF(D66="","",D66)</f>
        <v/>
      </c>
      <c r="AP67" s="348" t="str">
        <f>IF(D66&lt;&gt;"",VLOOKUP(D66,$AU$2:$AV$6,2,FALSE),"")</f>
        <v/>
      </c>
      <c r="AQ67" s="296">
        <f>ROUNDDOWN(AL67/$AL$6,2)</f>
        <v>0</v>
      </c>
      <c r="AR67" s="296">
        <f>IF(AP67=1,"",AQ67)</f>
        <v>0</v>
      </c>
    </row>
    <row r="68" spans="1:44" ht="15.95" customHeight="1">
      <c r="A68" s="3"/>
      <c r="B68" s="11" t="s">
        <v>97</v>
      </c>
      <c r="C68" s="23"/>
      <c r="D68" s="45"/>
      <c r="E68" s="60"/>
      <c r="F68" s="79" t="s">
        <v>229</v>
      </c>
      <c r="G68" s="98"/>
      <c r="H68" s="121"/>
      <c r="I68" s="130"/>
      <c r="J68" s="130"/>
      <c r="K68" s="130"/>
      <c r="L68" s="130"/>
      <c r="M68" s="145"/>
      <c r="N68" s="98"/>
      <c r="O68" s="121"/>
      <c r="P68" s="130"/>
      <c r="Q68" s="130"/>
      <c r="R68" s="130"/>
      <c r="S68" s="130"/>
      <c r="T68" s="145"/>
      <c r="U68" s="98"/>
      <c r="V68" s="121"/>
      <c r="W68" s="130"/>
      <c r="X68" s="130"/>
      <c r="Y68" s="130"/>
      <c r="Z68" s="130"/>
      <c r="AA68" s="145"/>
      <c r="AB68" s="98"/>
      <c r="AC68" s="121"/>
      <c r="AD68" s="130"/>
      <c r="AE68" s="130"/>
      <c r="AF68" s="130"/>
      <c r="AG68" s="130"/>
      <c r="AH68" s="145"/>
      <c r="AI68" s="249"/>
      <c r="AJ68" s="130"/>
      <c r="AK68" s="130"/>
      <c r="AL68" s="277">
        <f>SUM(G69:AK69)</f>
        <v>0</v>
      </c>
      <c r="AM68" s="295"/>
      <c r="AN68" s="316"/>
      <c r="AO68" s="335"/>
      <c r="AP68" s="295"/>
      <c r="AQ68" s="347"/>
      <c r="AR68" s="347"/>
    </row>
    <row r="69" spans="1:44" ht="15.95" customHeight="1">
      <c r="A69" s="3"/>
      <c r="B69" s="11"/>
      <c r="C69" s="24"/>
      <c r="D69" s="46"/>
      <c r="E69" s="61"/>
      <c r="F69" s="80" t="s">
        <v>63</v>
      </c>
      <c r="G69" s="99" t="str">
        <f t="shared" ref="G69:AK69" si="30">IF(G68&lt;&gt;"",VLOOKUP(G68,$AC$197:$AL$221,9,FALSE),"")</f>
        <v/>
      </c>
      <c r="H69" s="122" t="str">
        <f t="shared" si="30"/>
        <v/>
      </c>
      <c r="I69" s="122" t="str">
        <f t="shared" si="30"/>
        <v/>
      </c>
      <c r="J69" s="122" t="str">
        <f t="shared" si="30"/>
        <v/>
      </c>
      <c r="K69" s="122" t="str">
        <f t="shared" si="30"/>
        <v/>
      </c>
      <c r="L69" s="122" t="str">
        <f t="shared" si="30"/>
        <v/>
      </c>
      <c r="M69" s="146" t="str">
        <f t="shared" si="30"/>
        <v/>
      </c>
      <c r="N69" s="99" t="str">
        <f t="shared" si="30"/>
        <v/>
      </c>
      <c r="O69" s="122" t="str">
        <f t="shared" si="30"/>
        <v/>
      </c>
      <c r="P69" s="122" t="str">
        <f t="shared" si="30"/>
        <v/>
      </c>
      <c r="Q69" s="122" t="str">
        <f t="shared" si="30"/>
        <v/>
      </c>
      <c r="R69" s="122" t="str">
        <f t="shared" si="30"/>
        <v/>
      </c>
      <c r="S69" s="122" t="str">
        <f t="shared" si="30"/>
        <v/>
      </c>
      <c r="T69" s="146" t="str">
        <f t="shared" si="30"/>
        <v/>
      </c>
      <c r="U69" s="99" t="str">
        <f t="shared" si="30"/>
        <v/>
      </c>
      <c r="V69" s="122" t="str">
        <f t="shared" si="30"/>
        <v/>
      </c>
      <c r="W69" s="122" t="str">
        <f t="shared" si="30"/>
        <v/>
      </c>
      <c r="X69" s="122" t="str">
        <f t="shared" si="30"/>
        <v/>
      </c>
      <c r="Y69" s="122" t="str">
        <f t="shared" si="30"/>
        <v/>
      </c>
      <c r="Z69" s="122" t="str">
        <f t="shared" si="30"/>
        <v/>
      </c>
      <c r="AA69" s="146" t="str">
        <f t="shared" si="30"/>
        <v/>
      </c>
      <c r="AB69" s="99" t="str">
        <f t="shared" si="30"/>
        <v/>
      </c>
      <c r="AC69" s="122" t="str">
        <f t="shared" si="30"/>
        <v/>
      </c>
      <c r="AD69" s="122" t="str">
        <f t="shared" si="30"/>
        <v/>
      </c>
      <c r="AE69" s="122" t="str">
        <f t="shared" si="30"/>
        <v/>
      </c>
      <c r="AF69" s="122" t="str">
        <f t="shared" si="30"/>
        <v/>
      </c>
      <c r="AG69" s="122" t="str">
        <f t="shared" si="30"/>
        <v/>
      </c>
      <c r="AH69" s="146" t="str">
        <f t="shared" si="30"/>
        <v/>
      </c>
      <c r="AI69" s="250" t="str">
        <f t="shared" si="30"/>
        <v/>
      </c>
      <c r="AJ69" s="122" t="str">
        <f t="shared" si="30"/>
        <v/>
      </c>
      <c r="AK69" s="122" t="str">
        <f t="shared" si="30"/>
        <v/>
      </c>
      <c r="AL69" s="278">
        <f>SUM(G69:AH69)</f>
        <v>0</v>
      </c>
      <c r="AM69" s="296">
        <f>AL69/4</f>
        <v>0</v>
      </c>
      <c r="AN69" s="317" t="str">
        <f>IF(C68="","",C68)</f>
        <v/>
      </c>
      <c r="AO69" s="336" t="str">
        <f>IF(D68="","",D68)</f>
        <v/>
      </c>
      <c r="AP69" s="348" t="str">
        <f>IF(D68&lt;&gt;"",VLOOKUP(D68,$AU$2:$AV$6,2,FALSE),"")</f>
        <v/>
      </c>
      <c r="AQ69" s="296">
        <f>ROUNDDOWN(AL69/$AL$6,2)</f>
        <v>0</v>
      </c>
      <c r="AR69" s="296">
        <f>IF(AP69=1,"",AQ69)</f>
        <v>0</v>
      </c>
    </row>
    <row r="70" spans="1:44" ht="15.95" customHeight="1">
      <c r="A70" s="3"/>
      <c r="B70" s="11" t="s">
        <v>98</v>
      </c>
      <c r="C70" s="23"/>
      <c r="D70" s="45"/>
      <c r="E70" s="60"/>
      <c r="F70" s="79" t="s">
        <v>229</v>
      </c>
      <c r="G70" s="98"/>
      <c r="H70" s="121"/>
      <c r="I70" s="130"/>
      <c r="J70" s="130"/>
      <c r="K70" s="130"/>
      <c r="L70" s="130"/>
      <c r="M70" s="145"/>
      <c r="N70" s="98"/>
      <c r="O70" s="121"/>
      <c r="P70" s="130"/>
      <c r="Q70" s="130"/>
      <c r="R70" s="130"/>
      <c r="S70" s="130"/>
      <c r="T70" s="145"/>
      <c r="U70" s="98"/>
      <c r="V70" s="121"/>
      <c r="W70" s="130"/>
      <c r="X70" s="130"/>
      <c r="Y70" s="130"/>
      <c r="Z70" s="130"/>
      <c r="AA70" s="145"/>
      <c r="AB70" s="98"/>
      <c r="AC70" s="121"/>
      <c r="AD70" s="130"/>
      <c r="AE70" s="130"/>
      <c r="AF70" s="130"/>
      <c r="AG70" s="130"/>
      <c r="AH70" s="145"/>
      <c r="AI70" s="251"/>
      <c r="AJ70" s="121"/>
      <c r="AK70" s="121"/>
      <c r="AL70" s="277">
        <f>SUM(G71:AK71)</f>
        <v>0</v>
      </c>
      <c r="AM70" s="295"/>
      <c r="AN70" s="316"/>
      <c r="AO70" s="335"/>
      <c r="AP70" s="295"/>
      <c r="AQ70" s="347"/>
      <c r="AR70" s="347"/>
    </row>
    <row r="71" spans="1:44" ht="15.95" customHeight="1">
      <c r="A71" s="3"/>
      <c r="B71" s="11"/>
      <c r="C71" s="24"/>
      <c r="D71" s="46"/>
      <c r="E71" s="61"/>
      <c r="F71" s="80" t="s">
        <v>63</v>
      </c>
      <c r="G71" s="99" t="str">
        <f t="shared" ref="G71:AK71" si="31">IF(G70&lt;&gt;"",VLOOKUP(G70,$AC$197:$AL$221,9,FALSE),"")</f>
        <v/>
      </c>
      <c r="H71" s="122" t="str">
        <f t="shared" si="31"/>
        <v/>
      </c>
      <c r="I71" s="122" t="str">
        <f t="shared" si="31"/>
        <v/>
      </c>
      <c r="J71" s="122" t="str">
        <f t="shared" si="31"/>
        <v/>
      </c>
      <c r="K71" s="122" t="str">
        <f t="shared" si="31"/>
        <v/>
      </c>
      <c r="L71" s="122" t="str">
        <f t="shared" si="31"/>
        <v/>
      </c>
      <c r="M71" s="146" t="str">
        <f t="shared" si="31"/>
        <v/>
      </c>
      <c r="N71" s="99" t="str">
        <f t="shared" si="31"/>
        <v/>
      </c>
      <c r="O71" s="122" t="str">
        <f t="shared" si="31"/>
        <v/>
      </c>
      <c r="P71" s="122" t="str">
        <f t="shared" si="31"/>
        <v/>
      </c>
      <c r="Q71" s="122" t="str">
        <f t="shared" si="31"/>
        <v/>
      </c>
      <c r="R71" s="122" t="str">
        <f t="shared" si="31"/>
        <v/>
      </c>
      <c r="S71" s="122" t="str">
        <f t="shared" si="31"/>
        <v/>
      </c>
      <c r="T71" s="146" t="str">
        <f t="shared" si="31"/>
        <v/>
      </c>
      <c r="U71" s="99" t="str">
        <f t="shared" si="31"/>
        <v/>
      </c>
      <c r="V71" s="122" t="str">
        <f t="shared" si="31"/>
        <v/>
      </c>
      <c r="W71" s="122" t="str">
        <f t="shared" si="31"/>
        <v/>
      </c>
      <c r="X71" s="122" t="str">
        <f t="shared" si="31"/>
        <v/>
      </c>
      <c r="Y71" s="122" t="str">
        <f t="shared" si="31"/>
        <v/>
      </c>
      <c r="Z71" s="122" t="str">
        <f t="shared" si="31"/>
        <v/>
      </c>
      <c r="AA71" s="146" t="str">
        <f t="shared" si="31"/>
        <v/>
      </c>
      <c r="AB71" s="99" t="str">
        <f t="shared" si="31"/>
        <v/>
      </c>
      <c r="AC71" s="122" t="str">
        <f t="shared" si="31"/>
        <v/>
      </c>
      <c r="AD71" s="122" t="str">
        <f t="shared" si="31"/>
        <v/>
      </c>
      <c r="AE71" s="122" t="str">
        <f t="shared" si="31"/>
        <v/>
      </c>
      <c r="AF71" s="122" t="str">
        <f t="shared" si="31"/>
        <v/>
      </c>
      <c r="AG71" s="122" t="str">
        <f t="shared" si="31"/>
        <v/>
      </c>
      <c r="AH71" s="146" t="str">
        <f t="shared" si="31"/>
        <v/>
      </c>
      <c r="AI71" s="250" t="str">
        <f t="shared" si="31"/>
        <v/>
      </c>
      <c r="AJ71" s="122" t="str">
        <f t="shared" si="31"/>
        <v/>
      </c>
      <c r="AK71" s="122" t="str">
        <f t="shared" si="31"/>
        <v/>
      </c>
      <c r="AL71" s="278">
        <f>SUM(G71:AH71)</f>
        <v>0</v>
      </c>
      <c r="AM71" s="296">
        <f>AL71/4</f>
        <v>0</v>
      </c>
      <c r="AN71" s="317" t="str">
        <f>IF(C70="","",C70)</f>
        <v/>
      </c>
      <c r="AO71" s="336" t="str">
        <f>IF(D70="","",D70)</f>
        <v/>
      </c>
      <c r="AP71" s="348" t="str">
        <f>IF(D70&lt;&gt;"",VLOOKUP(D70,$AU$2:$AV$6,2,FALSE),"")</f>
        <v/>
      </c>
      <c r="AQ71" s="296">
        <f>ROUNDDOWN(AL71/$AL$6,2)</f>
        <v>0</v>
      </c>
      <c r="AR71" s="296">
        <f>IF(AP71=1,"",AQ71)</f>
        <v>0</v>
      </c>
    </row>
    <row r="72" spans="1:44" ht="15.95" customHeight="1">
      <c r="A72" s="3"/>
      <c r="B72" s="11" t="s">
        <v>100</v>
      </c>
      <c r="C72" s="23"/>
      <c r="D72" s="45"/>
      <c r="E72" s="60"/>
      <c r="F72" s="79" t="s">
        <v>229</v>
      </c>
      <c r="G72" s="98"/>
      <c r="H72" s="121"/>
      <c r="I72" s="130"/>
      <c r="J72" s="130"/>
      <c r="K72" s="130"/>
      <c r="L72" s="130"/>
      <c r="M72" s="145"/>
      <c r="N72" s="98"/>
      <c r="O72" s="121"/>
      <c r="P72" s="130"/>
      <c r="Q72" s="130"/>
      <c r="R72" s="130"/>
      <c r="S72" s="130"/>
      <c r="T72" s="145"/>
      <c r="U72" s="98"/>
      <c r="V72" s="121"/>
      <c r="W72" s="130"/>
      <c r="X72" s="130"/>
      <c r="Y72" s="130"/>
      <c r="Z72" s="130"/>
      <c r="AA72" s="145"/>
      <c r="AB72" s="98"/>
      <c r="AC72" s="121"/>
      <c r="AD72" s="130"/>
      <c r="AE72" s="130"/>
      <c r="AF72" s="130"/>
      <c r="AG72" s="130"/>
      <c r="AH72" s="145"/>
      <c r="AI72" s="251"/>
      <c r="AJ72" s="121"/>
      <c r="AK72" s="121"/>
      <c r="AL72" s="277">
        <f>SUM(G73:AK73)</f>
        <v>0</v>
      </c>
      <c r="AM72" s="295"/>
      <c r="AN72" s="316"/>
      <c r="AO72" s="335"/>
      <c r="AP72" s="295"/>
      <c r="AQ72" s="347"/>
      <c r="AR72" s="347"/>
    </row>
    <row r="73" spans="1:44" ht="15.95" customHeight="1">
      <c r="A73" s="3"/>
      <c r="B73" s="11"/>
      <c r="C73" s="24"/>
      <c r="D73" s="46"/>
      <c r="E73" s="61"/>
      <c r="F73" s="80" t="s">
        <v>63</v>
      </c>
      <c r="G73" s="99" t="str">
        <f t="shared" ref="G73:AK73" si="32">IF(G72&lt;&gt;"",VLOOKUP(G72,$AC$197:$AL$221,9,FALSE),"")</f>
        <v/>
      </c>
      <c r="H73" s="122" t="str">
        <f t="shared" si="32"/>
        <v/>
      </c>
      <c r="I73" s="122" t="str">
        <f t="shared" si="32"/>
        <v/>
      </c>
      <c r="J73" s="122" t="str">
        <f t="shared" si="32"/>
        <v/>
      </c>
      <c r="K73" s="122" t="str">
        <f t="shared" si="32"/>
        <v/>
      </c>
      <c r="L73" s="122" t="str">
        <f t="shared" si="32"/>
        <v/>
      </c>
      <c r="M73" s="146" t="str">
        <f t="shared" si="32"/>
        <v/>
      </c>
      <c r="N73" s="99" t="str">
        <f t="shared" si="32"/>
        <v/>
      </c>
      <c r="O73" s="122" t="str">
        <f t="shared" si="32"/>
        <v/>
      </c>
      <c r="P73" s="122" t="str">
        <f t="shared" si="32"/>
        <v/>
      </c>
      <c r="Q73" s="122" t="str">
        <f t="shared" si="32"/>
        <v/>
      </c>
      <c r="R73" s="122" t="str">
        <f t="shared" si="32"/>
        <v/>
      </c>
      <c r="S73" s="122" t="str">
        <f t="shared" si="32"/>
        <v/>
      </c>
      <c r="T73" s="146" t="str">
        <f t="shared" si="32"/>
        <v/>
      </c>
      <c r="U73" s="99" t="str">
        <f t="shared" si="32"/>
        <v/>
      </c>
      <c r="V73" s="122" t="str">
        <f t="shared" si="32"/>
        <v/>
      </c>
      <c r="W73" s="122" t="str">
        <f t="shared" si="32"/>
        <v/>
      </c>
      <c r="X73" s="122" t="str">
        <f t="shared" si="32"/>
        <v/>
      </c>
      <c r="Y73" s="122" t="str">
        <f t="shared" si="32"/>
        <v/>
      </c>
      <c r="Z73" s="122" t="str">
        <f t="shared" si="32"/>
        <v/>
      </c>
      <c r="AA73" s="146" t="str">
        <f t="shared" si="32"/>
        <v/>
      </c>
      <c r="AB73" s="99" t="str">
        <f t="shared" si="32"/>
        <v/>
      </c>
      <c r="AC73" s="122" t="str">
        <f t="shared" si="32"/>
        <v/>
      </c>
      <c r="AD73" s="122" t="str">
        <f t="shared" si="32"/>
        <v/>
      </c>
      <c r="AE73" s="122" t="str">
        <f t="shared" si="32"/>
        <v/>
      </c>
      <c r="AF73" s="122" t="str">
        <f t="shared" si="32"/>
        <v/>
      </c>
      <c r="AG73" s="122" t="str">
        <f t="shared" si="32"/>
        <v/>
      </c>
      <c r="AH73" s="146" t="str">
        <f t="shared" si="32"/>
        <v/>
      </c>
      <c r="AI73" s="250" t="str">
        <f t="shared" si="32"/>
        <v/>
      </c>
      <c r="AJ73" s="122" t="str">
        <f t="shared" si="32"/>
        <v/>
      </c>
      <c r="AK73" s="122" t="str">
        <f t="shared" si="32"/>
        <v/>
      </c>
      <c r="AL73" s="278">
        <f>SUM(G73:AH73)</f>
        <v>0</v>
      </c>
      <c r="AM73" s="296">
        <f>AL73/4</f>
        <v>0</v>
      </c>
      <c r="AN73" s="317" t="str">
        <f>IF(C72="","",C72)</f>
        <v/>
      </c>
      <c r="AO73" s="336" t="str">
        <f>IF(D72="","",D72)</f>
        <v/>
      </c>
      <c r="AP73" s="348" t="str">
        <f>IF(D72&lt;&gt;"",VLOOKUP(D72,$AU$2:$AV$6,2,FALSE),"")</f>
        <v/>
      </c>
      <c r="AQ73" s="296">
        <f>ROUNDDOWN(AL73/$AL$6,2)</f>
        <v>0</v>
      </c>
      <c r="AR73" s="296">
        <f>IF(AP73=1,"",AQ73)</f>
        <v>0</v>
      </c>
    </row>
    <row r="74" spans="1:44" ht="15.95" customHeight="1">
      <c r="A74" s="3"/>
      <c r="B74" s="11" t="s">
        <v>101</v>
      </c>
      <c r="C74" s="23"/>
      <c r="D74" s="45"/>
      <c r="E74" s="60"/>
      <c r="F74" s="79" t="s">
        <v>229</v>
      </c>
      <c r="G74" s="98"/>
      <c r="H74" s="121"/>
      <c r="I74" s="130"/>
      <c r="J74" s="130"/>
      <c r="K74" s="130"/>
      <c r="L74" s="130"/>
      <c r="M74" s="145"/>
      <c r="N74" s="98"/>
      <c r="O74" s="121"/>
      <c r="P74" s="130"/>
      <c r="Q74" s="130"/>
      <c r="R74" s="130"/>
      <c r="S74" s="130"/>
      <c r="T74" s="145"/>
      <c r="U74" s="98"/>
      <c r="V74" s="121"/>
      <c r="W74" s="130"/>
      <c r="X74" s="130"/>
      <c r="Y74" s="130"/>
      <c r="Z74" s="130"/>
      <c r="AA74" s="145"/>
      <c r="AB74" s="98"/>
      <c r="AC74" s="121"/>
      <c r="AD74" s="130"/>
      <c r="AE74" s="130"/>
      <c r="AF74" s="130"/>
      <c r="AG74" s="130"/>
      <c r="AH74" s="145"/>
      <c r="AI74" s="249"/>
      <c r="AJ74" s="130"/>
      <c r="AK74" s="130"/>
      <c r="AL74" s="277">
        <f>SUM(G75:AK75)</f>
        <v>0</v>
      </c>
      <c r="AM74" s="295"/>
      <c r="AN74" s="316"/>
      <c r="AO74" s="335"/>
      <c r="AP74" s="295"/>
      <c r="AQ74" s="347"/>
      <c r="AR74" s="347"/>
    </row>
    <row r="75" spans="1:44" ht="15.95" customHeight="1">
      <c r="A75" s="3"/>
      <c r="B75" s="11"/>
      <c r="C75" s="24"/>
      <c r="D75" s="46"/>
      <c r="E75" s="61"/>
      <c r="F75" s="80" t="s">
        <v>63</v>
      </c>
      <c r="G75" s="99" t="str">
        <f t="shared" ref="G75:AK75" si="33">IF(G74&lt;&gt;"",VLOOKUP(G74,$AC$197:$AL$221,9,FALSE),"")</f>
        <v/>
      </c>
      <c r="H75" s="122" t="str">
        <f t="shared" si="33"/>
        <v/>
      </c>
      <c r="I75" s="122" t="str">
        <f t="shared" si="33"/>
        <v/>
      </c>
      <c r="J75" s="122" t="str">
        <f t="shared" si="33"/>
        <v/>
      </c>
      <c r="K75" s="122" t="str">
        <f t="shared" si="33"/>
        <v/>
      </c>
      <c r="L75" s="122" t="str">
        <f t="shared" si="33"/>
        <v/>
      </c>
      <c r="M75" s="146" t="str">
        <f t="shared" si="33"/>
        <v/>
      </c>
      <c r="N75" s="99" t="str">
        <f t="shared" si="33"/>
        <v/>
      </c>
      <c r="O75" s="122" t="str">
        <f t="shared" si="33"/>
        <v/>
      </c>
      <c r="P75" s="122" t="str">
        <f t="shared" si="33"/>
        <v/>
      </c>
      <c r="Q75" s="122" t="str">
        <f t="shared" si="33"/>
        <v/>
      </c>
      <c r="R75" s="122" t="str">
        <f t="shared" si="33"/>
        <v/>
      </c>
      <c r="S75" s="122" t="str">
        <f t="shared" si="33"/>
        <v/>
      </c>
      <c r="T75" s="146" t="str">
        <f t="shared" si="33"/>
        <v/>
      </c>
      <c r="U75" s="99" t="str">
        <f t="shared" si="33"/>
        <v/>
      </c>
      <c r="V75" s="122" t="str">
        <f t="shared" si="33"/>
        <v/>
      </c>
      <c r="W75" s="122" t="str">
        <f t="shared" si="33"/>
        <v/>
      </c>
      <c r="X75" s="122" t="str">
        <f t="shared" si="33"/>
        <v/>
      </c>
      <c r="Y75" s="122" t="str">
        <f t="shared" si="33"/>
        <v/>
      </c>
      <c r="Z75" s="122" t="str">
        <f t="shared" si="33"/>
        <v/>
      </c>
      <c r="AA75" s="146" t="str">
        <f t="shared" si="33"/>
        <v/>
      </c>
      <c r="AB75" s="99" t="str">
        <f t="shared" si="33"/>
        <v/>
      </c>
      <c r="AC75" s="122" t="str">
        <f t="shared" si="33"/>
        <v/>
      </c>
      <c r="AD75" s="122" t="str">
        <f t="shared" si="33"/>
        <v/>
      </c>
      <c r="AE75" s="122" t="str">
        <f t="shared" si="33"/>
        <v/>
      </c>
      <c r="AF75" s="122" t="str">
        <f t="shared" si="33"/>
        <v/>
      </c>
      <c r="AG75" s="122" t="str">
        <f t="shared" si="33"/>
        <v/>
      </c>
      <c r="AH75" s="146" t="str">
        <f t="shared" si="33"/>
        <v/>
      </c>
      <c r="AI75" s="250" t="str">
        <f t="shared" si="33"/>
        <v/>
      </c>
      <c r="AJ75" s="122" t="str">
        <f t="shared" si="33"/>
        <v/>
      </c>
      <c r="AK75" s="122" t="str">
        <f t="shared" si="33"/>
        <v/>
      </c>
      <c r="AL75" s="278">
        <f>SUM(G75:AH75)</f>
        <v>0</v>
      </c>
      <c r="AM75" s="296">
        <f>AL75/4</f>
        <v>0</v>
      </c>
      <c r="AN75" s="317" t="str">
        <f>IF(C74="","",C74)</f>
        <v/>
      </c>
      <c r="AO75" s="336" t="str">
        <f>IF(D74="","",D74)</f>
        <v/>
      </c>
      <c r="AP75" s="348" t="str">
        <f>IF(D74&lt;&gt;"",VLOOKUP(D74,$AU$2:$AV$6,2,FALSE),"")</f>
        <v/>
      </c>
      <c r="AQ75" s="296">
        <f>ROUNDDOWN(AL75/$AL$6,2)</f>
        <v>0</v>
      </c>
      <c r="AR75" s="296">
        <f>IF(AP75=1,"",AQ75)</f>
        <v>0</v>
      </c>
    </row>
    <row r="76" spans="1:44" ht="15.95" customHeight="1">
      <c r="A76" s="3"/>
      <c r="B76" s="11" t="s">
        <v>102</v>
      </c>
      <c r="C76" s="23"/>
      <c r="D76" s="45"/>
      <c r="E76" s="60"/>
      <c r="F76" s="79" t="s">
        <v>229</v>
      </c>
      <c r="G76" s="98"/>
      <c r="H76" s="121"/>
      <c r="I76" s="130"/>
      <c r="J76" s="130"/>
      <c r="K76" s="130"/>
      <c r="L76" s="130"/>
      <c r="M76" s="145"/>
      <c r="N76" s="98"/>
      <c r="O76" s="121"/>
      <c r="P76" s="130"/>
      <c r="Q76" s="130"/>
      <c r="R76" s="130"/>
      <c r="S76" s="130"/>
      <c r="T76" s="145"/>
      <c r="U76" s="98"/>
      <c r="V76" s="121"/>
      <c r="W76" s="130"/>
      <c r="X76" s="130"/>
      <c r="Y76" s="130"/>
      <c r="Z76" s="130"/>
      <c r="AA76" s="145"/>
      <c r="AB76" s="98"/>
      <c r="AC76" s="121"/>
      <c r="AD76" s="130"/>
      <c r="AE76" s="130"/>
      <c r="AF76" s="130"/>
      <c r="AG76" s="130"/>
      <c r="AH76" s="145"/>
      <c r="AI76" s="249"/>
      <c r="AJ76" s="130"/>
      <c r="AK76" s="130"/>
      <c r="AL76" s="277">
        <f>SUM(G77:AK77)</f>
        <v>0</v>
      </c>
      <c r="AM76" s="295"/>
      <c r="AN76" s="316"/>
      <c r="AO76" s="335"/>
      <c r="AP76" s="295"/>
      <c r="AQ76" s="347"/>
      <c r="AR76" s="347"/>
    </row>
    <row r="77" spans="1:44" ht="15.95" customHeight="1">
      <c r="A77" s="3"/>
      <c r="B77" s="11"/>
      <c r="C77" s="24"/>
      <c r="D77" s="46"/>
      <c r="E77" s="61"/>
      <c r="F77" s="80" t="s">
        <v>63</v>
      </c>
      <c r="G77" s="99" t="str">
        <f t="shared" ref="G77:AK77" si="34">IF(G76&lt;&gt;"",VLOOKUP(G76,$AC$197:$AL$221,9,FALSE),"")</f>
        <v/>
      </c>
      <c r="H77" s="122" t="str">
        <f t="shared" si="34"/>
        <v/>
      </c>
      <c r="I77" s="122" t="str">
        <f t="shared" si="34"/>
        <v/>
      </c>
      <c r="J77" s="122" t="str">
        <f t="shared" si="34"/>
        <v/>
      </c>
      <c r="K77" s="122" t="str">
        <f t="shared" si="34"/>
        <v/>
      </c>
      <c r="L77" s="122" t="str">
        <f t="shared" si="34"/>
        <v/>
      </c>
      <c r="M77" s="146" t="str">
        <f t="shared" si="34"/>
        <v/>
      </c>
      <c r="N77" s="99" t="str">
        <f t="shared" si="34"/>
        <v/>
      </c>
      <c r="O77" s="122" t="str">
        <f t="shared" si="34"/>
        <v/>
      </c>
      <c r="P77" s="122" t="str">
        <f t="shared" si="34"/>
        <v/>
      </c>
      <c r="Q77" s="122" t="str">
        <f t="shared" si="34"/>
        <v/>
      </c>
      <c r="R77" s="122" t="str">
        <f t="shared" si="34"/>
        <v/>
      </c>
      <c r="S77" s="122" t="str">
        <f t="shared" si="34"/>
        <v/>
      </c>
      <c r="T77" s="146" t="str">
        <f t="shared" si="34"/>
        <v/>
      </c>
      <c r="U77" s="99" t="str">
        <f t="shared" si="34"/>
        <v/>
      </c>
      <c r="V77" s="122" t="str">
        <f t="shared" si="34"/>
        <v/>
      </c>
      <c r="W77" s="122" t="str">
        <f t="shared" si="34"/>
        <v/>
      </c>
      <c r="X77" s="122" t="str">
        <f t="shared" si="34"/>
        <v/>
      </c>
      <c r="Y77" s="122" t="str">
        <f t="shared" si="34"/>
        <v/>
      </c>
      <c r="Z77" s="122" t="str">
        <f t="shared" si="34"/>
        <v/>
      </c>
      <c r="AA77" s="146" t="str">
        <f t="shared" si="34"/>
        <v/>
      </c>
      <c r="AB77" s="99" t="str">
        <f t="shared" si="34"/>
        <v/>
      </c>
      <c r="AC77" s="122" t="str">
        <f t="shared" si="34"/>
        <v/>
      </c>
      <c r="AD77" s="122" t="str">
        <f t="shared" si="34"/>
        <v/>
      </c>
      <c r="AE77" s="122" t="str">
        <f t="shared" si="34"/>
        <v/>
      </c>
      <c r="AF77" s="122" t="str">
        <f t="shared" si="34"/>
        <v/>
      </c>
      <c r="AG77" s="122" t="str">
        <f t="shared" si="34"/>
        <v/>
      </c>
      <c r="AH77" s="146" t="str">
        <f t="shared" si="34"/>
        <v/>
      </c>
      <c r="AI77" s="250" t="str">
        <f t="shared" si="34"/>
        <v/>
      </c>
      <c r="AJ77" s="122" t="str">
        <f t="shared" si="34"/>
        <v/>
      </c>
      <c r="AK77" s="122" t="str">
        <f t="shared" si="34"/>
        <v/>
      </c>
      <c r="AL77" s="278">
        <f>SUM(G77:AH77)</f>
        <v>0</v>
      </c>
      <c r="AM77" s="296">
        <f>AL77/4</f>
        <v>0</v>
      </c>
      <c r="AN77" s="317" t="str">
        <f>IF(C76="","",C76)</f>
        <v/>
      </c>
      <c r="AO77" s="336" t="str">
        <f>IF(D76="","",D76)</f>
        <v/>
      </c>
      <c r="AP77" s="348" t="str">
        <f>IF(D76&lt;&gt;"",VLOOKUP(D76,$AU$2:$AV$6,2,FALSE),"")</f>
        <v/>
      </c>
      <c r="AQ77" s="296">
        <f>ROUNDDOWN(AL77/$AL$6,2)</f>
        <v>0</v>
      </c>
      <c r="AR77" s="296">
        <f>IF(AP77=1,"",AQ77)</f>
        <v>0</v>
      </c>
    </row>
    <row r="78" spans="1:44" ht="15.95" hidden="1" customHeight="1">
      <c r="A78" s="3"/>
      <c r="B78" s="11" t="s">
        <v>104</v>
      </c>
      <c r="C78" s="23"/>
      <c r="D78" s="45"/>
      <c r="E78" s="60"/>
      <c r="F78" s="79" t="s">
        <v>229</v>
      </c>
      <c r="G78" s="98"/>
      <c r="H78" s="121"/>
      <c r="I78" s="130"/>
      <c r="J78" s="130"/>
      <c r="K78" s="130"/>
      <c r="L78" s="130"/>
      <c r="M78" s="145"/>
      <c r="N78" s="98"/>
      <c r="O78" s="121"/>
      <c r="P78" s="130"/>
      <c r="Q78" s="130"/>
      <c r="R78" s="130"/>
      <c r="S78" s="130"/>
      <c r="T78" s="145"/>
      <c r="U78" s="98"/>
      <c r="V78" s="121"/>
      <c r="W78" s="130"/>
      <c r="X78" s="130"/>
      <c r="Y78" s="130"/>
      <c r="Z78" s="130"/>
      <c r="AA78" s="145"/>
      <c r="AB78" s="98"/>
      <c r="AC78" s="121"/>
      <c r="AD78" s="130"/>
      <c r="AE78" s="130"/>
      <c r="AF78" s="130"/>
      <c r="AG78" s="130"/>
      <c r="AH78" s="145"/>
      <c r="AI78" s="251"/>
      <c r="AJ78" s="121"/>
      <c r="AK78" s="121"/>
      <c r="AL78" s="277">
        <f>SUM(G79:AK79)</f>
        <v>0</v>
      </c>
      <c r="AM78" s="295"/>
      <c r="AN78" s="316"/>
      <c r="AO78" s="335"/>
      <c r="AP78" s="295"/>
      <c r="AQ78" s="347"/>
      <c r="AR78" s="347"/>
    </row>
    <row r="79" spans="1:44" ht="15.95" hidden="1" customHeight="1">
      <c r="A79" s="3"/>
      <c r="B79" s="11"/>
      <c r="C79" s="24"/>
      <c r="D79" s="46"/>
      <c r="E79" s="61"/>
      <c r="F79" s="80" t="s">
        <v>63</v>
      </c>
      <c r="G79" s="99" t="str">
        <f t="shared" ref="G79:AK79" si="35">IF(G78&lt;&gt;"",VLOOKUP(G78,$AC$197:$AL$221,9,FALSE),"")</f>
        <v/>
      </c>
      <c r="H79" s="122" t="str">
        <f t="shared" si="35"/>
        <v/>
      </c>
      <c r="I79" s="122" t="str">
        <f t="shared" si="35"/>
        <v/>
      </c>
      <c r="J79" s="122" t="str">
        <f t="shared" si="35"/>
        <v/>
      </c>
      <c r="K79" s="122" t="str">
        <f t="shared" si="35"/>
        <v/>
      </c>
      <c r="L79" s="122" t="str">
        <f t="shared" si="35"/>
        <v/>
      </c>
      <c r="M79" s="146" t="str">
        <f t="shared" si="35"/>
        <v/>
      </c>
      <c r="N79" s="99" t="str">
        <f t="shared" si="35"/>
        <v/>
      </c>
      <c r="O79" s="122" t="str">
        <f t="shared" si="35"/>
        <v/>
      </c>
      <c r="P79" s="122" t="str">
        <f t="shared" si="35"/>
        <v/>
      </c>
      <c r="Q79" s="122" t="str">
        <f t="shared" si="35"/>
        <v/>
      </c>
      <c r="R79" s="122" t="str">
        <f t="shared" si="35"/>
        <v/>
      </c>
      <c r="S79" s="122" t="str">
        <f t="shared" si="35"/>
        <v/>
      </c>
      <c r="T79" s="146" t="str">
        <f t="shared" si="35"/>
        <v/>
      </c>
      <c r="U79" s="99" t="str">
        <f t="shared" si="35"/>
        <v/>
      </c>
      <c r="V79" s="122" t="str">
        <f t="shared" si="35"/>
        <v/>
      </c>
      <c r="W79" s="122" t="str">
        <f t="shared" si="35"/>
        <v/>
      </c>
      <c r="X79" s="122" t="str">
        <f t="shared" si="35"/>
        <v/>
      </c>
      <c r="Y79" s="122" t="str">
        <f t="shared" si="35"/>
        <v/>
      </c>
      <c r="Z79" s="122" t="str">
        <f t="shared" si="35"/>
        <v/>
      </c>
      <c r="AA79" s="146" t="str">
        <f t="shared" si="35"/>
        <v/>
      </c>
      <c r="AB79" s="99" t="str">
        <f t="shared" si="35"/>
        <v/>
      </c>
      <c r="AC79" s="122" t="str">
        <f t="shared" si="35"/>
        <v/>
      </c>
      <c r="AD79" s="122" t="str">
        <f t="shared" si="35"/>
        <v/>
      </c>
      <c r="AE79" s="122" t="str">
        <f t="shared" si="35"/>
        <v/>
      </c>
      <c r="AF79" s="122" t="str">
        <f t="shared" si="35"/>
        <v/>
      </c>
      <c r="AG79" s="122" t="str">
        <f t="shared" si="35"/>
        <v/>
      </c>
      <c r="AH79" s="146" t="str">
        <f t="shared" si="35"/>
        <v/>
      </c>
      <c r="AI79" s="250" t="str">
        <f t="shared" si="35"/>
        <v/>
      </c>
      <c r="AJ79" s="122" t="str">
        <f t="shared" si="35"/>
        <v/>
      </c>
      <c r="AK79" s="122" t="str">
        <f t="shared" si="35"/>
        <v/>
      </c>
      <c r="AL79" s="278">
        <f>SUM(G79:AH79)</f>
        <v>0</v>
      </c>
      <c r="AM79" s="296">
        <f>AL79/4</f>
        <v>0</v>
      </c>
      <c r="AN79" s="317" t="str">
        <f>IF(C78="","",C78)</f>
        <v/>
      </c>
      <c r="AO79" s="336" t="str">
        <f>IF(D78="","",D78)</f>
        <v/>
      </c>
      <c r="AP79" s="348" t="str">
        <f>IF(D78&lt;&gt;"",VLOOKUP(D78,$AU$2:$AV$6,2,FALSE),"")</f>
        <v/>
      </c>
      <c r="AQ79" s="296">
        <f>ROUNDDOWN(AL79/$AL$6,2)</f>
        <v>0</v>
      </c>
      <c r="AR79" s="296">
        <f>IF(AP79=1,"",AQ79)</f>
        <v>0</v>
      </c>
    </row>
    <row r="80" spans="1:44" ht="15.95" hidden="1" customHeight="1">
      <c r="A80" s="3"/>
      <c r="B80" s="11" t="s">
        <v>105</v>
      </c>
      <c r="C80" s="23"/>
      <c r="D80" s="45"/>
      <c r="E80" s="60"/>
      <c r="F80" s="79" t="s">
        <v>229</v>
      </c>
      <c r="G80" s="98"/>
      <c r="H80" s="121"/>
      <c r="I80" s="130"/>
      <c r="J80" s="130"/>
      <c r="K80" s="130"/>
      <c r="L80" s="130"/>
      <c r="M80" s="145"/>
      <c r="N80" s="98"/>
      <c r="O80" s="121"/>
      <c r="P80" s="130"/>
      <c r="Q80" s="130"/>
      <c r="R80" s="130"/>
      <c r="S80" s="130"/>
      <c r="T80" s="145"/>
      <c r="U80" s="98"/>
      <c r="V80" s="121"/>
      <c r="W80" s="130"/>
      <c r="X80" s="130"/>
      <c r="Y80" s="130"/>
      <c r="Z80" s="130"/>
      <c r="AA80" s="145"/>
      <c r="AB80" s="98"/>
      <c r="AC80" s="121"/>
      <c r="AD80" s="130"/>
      <c r="AE80" s="130"/>
      <c r="AF80" s="130"/>
      <c r="AG80" s="130"/>
      <c r="AH80" s="145"/>
      <c r="AI80" s="251"/>
      <c r="AJ80" s="121"/>
      <c r="AK80" s="121"/>
      <c r="AL80" s="277">
        <f>SUM(G81:AK81)</f>
        <v>0</v>
      </c>
      <c r="AM80" s="295"/>
      <c r="AN80" s="316"/>
      <c r="AO80" s="335"/>
      <c r="AP80" s="295"/>
      <c r="AQ80" s="347"/>
      <c r="AR80" s="347"/>
    </row>
    <row r="81" spans="1:44" ht="15.95" hidden="1" customHeight="1">
      <c r="A81" s="3"/>
      <c r="B81" s="11"/>
      <c r="C81" s="24"/>
      <c r="D81" s="46"/>
      <c r="E81" s="61"/>
      <c r="F81" s="80" t="s">
        <v>63</v>
      </c>
      <c r="G81" s="99" t="str">
        <f t="shared" ref="G81:AK81" si="36">IF(G80&lt;&gt;"",VLOOKUP(G80,$AC$197:$AL$221,9,FALSE),"")</f>
        <v/>
      </c>
      <c r="H81" s="122" t="str">
        <f t="shared" si="36"/>
        <v/>
      </c>
      <c r="I81" s="122" t="str">
        <f t="shared" si="36"/>
        <v/>
      </c>
      <c r="J81" s="122" t="str">
        <f t="shared" si="36"/>
        <v/>
      </c>
      <c r="K81" s="122" t="str">
        <f t="shared" si="36"/>
        <v/>
      </c>
      <c r="L81" s="122" t="str">
        <f t="shared" si="36"/>
        <v/>
      </c>
      <c r="M81" s="146" t="str">
        <f t="shared" si="36"/>
        <v/>
      </c>
      <c r="N81" s="99" t="str">
        <f t="shared" si="36"/>
        <v/>
      </c>
      <c r="O81" s="122" t="str">
        <f t="shared" si="36"/>
        <v/>
      </c>
      <c r="P81" s="122" t="str">
        <f t="shared" si="36"/>
        <v/>
      </c>
      <c r="Q81" s="122" t="str">
        <f t="shared" si="36"/>
        <v/>
      </c>
      <c r="R81" s="122" t="str">
        <f t="shared" si="36"/>
        <v/>
      </c>
      <c r="S81" s="122" t="str">
        <f t="shared" si="36"/>
        <v/>
      </c>
      <c r="T81" s="146" t="str">
        <f t="shared" si="36"/>
        <v/>
      </c>
      <c r="U81" s="99" t="str">
        <f t="shared" si="36"/>
        <v/>
      </c>
      <c r="V81" s="122" t="str">
        <f t="shared" si="36"/>
        <v/>
      </c>
      <c r="W81" s="122" t="str">
        <f t="shared" si="36"/>
        <v/>
      </c>
      <c r="X81" s="122" t="str">
        <f t="shared" si="36"/>
        <v/>
      </c>
      <c r="Y81" s="122" t="str">
        <f t="shared" si="36"/>
        <v/>
      </c>
      <c r="Z81" s="122" t="str">
        <f t="shared" si="36"/>
        <v/>
      </c>
      <c r="AA81" s="146" t="str">
        <f t="shared" si="36"/>
        <v/>
      </c>
      <c r="AB81" s="99" t="str">
        <f t="shared" si="36"/>
        <v/>
      </c>
      <c r="AC81" s="122" t="str">
        <f t="shared" si="36"/>
        <v/>
      </c>
      <c r="AD81" s="122" t="str">
        <f t="shared" si="36"/>
        <v/>
      </c>
      <c r="AE81" s="122" t="str">
        <f t="shared" si="36"/>
        <v/>
      </c>
      <c r="AF81" s="122" t="str">
        <f t="shared" si="36"/>
        <v/>
      </c>
      <c r="AG81" s="122" t="str">
        <f t="shared" si="36"/>
        <v/>
      </c>
      <c r="AH81" s="146" t="str">
        <f t="shared" si="36"/>
        <v/>
      </c>
      <c r="AI81" s="250" t="str">
        <f t="shared" si="36"/>
        <v/>
      </c>
      <c r="AJ81" s="122" t="str">
        <f t="shared" si="36"/>
        <v/>
      </c>
      <c r="AK81" s="122" t="str">
        <f t="shared" si="36"/>
        <v/>
      </c>
      <c r="AL81" s="278">
        <f>SUM(G81:AH81)</f>
        <v>0</v>
      </c>
      <c r="AM81" s="296">
        <f>AL81/4</f>
        <v>0</v>
      </c>
      <c r="AN81" s="317" t="str">
        <f>IF(C80="","",C80)</f>
        <v/>
      </c>
      <c r="AO81" s="336" t="str">
        <f>IF(D80="","",D80)</f>
        <v/>
      </c>
      <c r="AP81" s="348" t="str">
        <f>IF(D80&lt;&gt;"",VLOOKUP(D80,$AU$2:$AV$6,2,FALSE),"")</f>
        <v/>
      </c>
      <c r="AQ81" s="296">
        <f>ROUNDDOWN(AL81/$AL$6,2)</f>
        <v>0</v>
      </c>
      <c r="AR81" s="296">
        <f>IF(AP81=1,"",AQ81)</f>
        <v>0</v>
      </c>
    </row>
    <row r="82" spans="1:44" ht="15.95" hidden="1" customHeight="1">
      <c r="A82" s="3"/>
      <c r="B82" s="11" t="s">
        <v>88</v>
      </c>
      <c r="C82" s="23"/>
      <c r="D82" s="45"/>
      <c r="E82" s="60"/>
      <c r="F82" s="79" t="s">
        <v>229</v>
      </c>
      <c r="G82" s="98"/>
      <c r="H82" s="121"/>
      <c r="I82" s="130"/>
      <c r="J82" s="130"/>
      <c r="K82" s="130"/>
      <c r="L82" s="130"/>
      <c r="M82" s="145"/>
      <c r="N82" s="98"/>
      <c r="O82" s="121"/>
      <c r="P82" s="130"/>
      <c r="Q82" s="130"/>
      <c r="R82" s="130"/>
      <c r="S82" s="130"/>
      <c r="T82" s="145"/>
      <c r="U82" s="98"/>
      <c r="V82" s="121"/>
      <c r="W82" s="130"/>
      <c r="X82" s="130"/>
      <c r="Y82" s="130"/>
      <c r="Z82" s="130"/>
      <c r="AA82" s="145"/>
      <c r="AB82" s="98"/>
      <c r="AC82" s="121"/>
      <c r="AD82" s="130"/>
      <c r="AE82" s="130"/>
      <c r="AF82" s="130"/>
      <c r="AG82" s="130"/>
      <c r="AH82" s="145"/>
      <c r="AI82" s="249"/>
      <c r="AJ82" s="130"/>
      <c r="AK82" s="130"/>
      <c r="AL82" s="277">
        <f>SUM(G83:AK83)</f>
        <v>0</v>
      </c>
      <c r="AM82" s="295"/>
      <c r="AN82" s="316"/>
      <c r="AO82" s="335"/>
      <c r="AP82" s="295"/>
      <c r="AQ82" s="347"/>
      <c r="AR82" s="347"/>
    </row>
    <row r="83" spans="1:44" ht="15.95" hidden="1" customHeight="1">
      <c r="A83" s="3"/>
      <c r="B83" s="11"/>
      <c r="C83" s="24"/>
      <c r="D83" s="46"/>
      <c r="E83" s="61"/>
      <c r="F83" s="80" t="s">
        <v>63</v>
      </c>
      <c r="G83" s="99" t="str">
        <f t="shared" ref="G83:AK83" si="37">IF(G82&lt;&gt;"",VLOOKUP(G82,$AC$197:$AL$221,9,FALSE),"")</f>
        <v/>
      </c>
      <c r="H83" s="122" t="str">
        <f t="shared" si="37"/>
        <v/>
      </c>
      <c r="I83" s="122" t="str">
        <f t="shared" si="37"/>
        <v/>
      </c>
      <c r="J83" s="122" t="str">
        <f t="shared" si="37"/>
        <v/>
      </c>
      <c r="K83" s="122" t="str">
        <f t="shared" si="37"/>
        <v/>
      </c>
      <c r="L83" s="122" t="str">
        <f t="shared" si="37"/>
        <v/>
      </c>
      <c r="M83" s="146" t="str">
        <f t="shared" si="37"/>
        <v/>
      </c>
      <c r="N83" s="99" t="str">
        <f t="shared" si="37"/>
        <v/>
      </c>
      <c r="O83" s="122" t="str">
        <f t="shared" si="37"/>
        <v/>
      </c>
      <c r="P83" s="122" t="str">
        <f t="shared" si="37"/>
        <v/>
      </c>
      <c r="Q83" s="122" t="str">
        <f t="shared" si="37"/>
        <v/>
      </c>
      <c r="R83" s="122" t="str">
        <f t="shared" si="37"/>
        <v/>
      </c>
      <c r="S83" s="122" t="str">
        <f t="shared" si="37"/>
        <v/>
      </c>
      <c r="T83" s="146" t="str">
        <f t="shared" si="37"/>
        <v/>
      </c>
      <c r="U83" s="99" t="str">
        <f t="shared" si="37"/>
        <v/>
      </c>
      <c r="V83" s="122" t="str">
        <f t="shared" si="37"/>
        <v/>
      </c>
      <c r="W83" s="122" t="str">
        <f t="shared" si="37"/>
        <v/>
      </c>
      <c r="X83" s="122" t="str">
        <f t="shared" si="37"/>
        <v/>
      </c>
      <c r="Y83" s="122" t="str">
        <f t="shared" si="37"/>
        <v/>
      </c>
      <c r="Z83" s="122" t="str">
        <f t="shared" si="37"/>
        <v/>
      </c>
      <c r="AA83" s="146" t="str">
        <f t="shared" si="37"/>
        <v/>
      </c>
      <c r="AB83" s="99" t="str">
        <f t="shared" si="37"/>
        <v/>
      </c>
      <c r="AC83" s="122" t="str">
        <f t="shared" si="37"/>
        <v/>
      </c>
      <c r="AD83" s="122" t="str">
        <f t="shared" si="37"/>
        <v/>
      </c>
      <c r="AE83" s="122" t="str">
        <f t="shared" si="37"/>
        <v/>
      </c>
      <c r="AF83" s="122" t="str">
        <f t="shared" si="37"/>
        <v/>
      </c>
      <c r="AG83" s="122" t="str">
        <f t="shared" si="37"/>
        <v/>
      </c>
      <c r="AH83" s="146" t="str">
        <f t="shared" si="37"/>
        <v/>
      </c>
      <c r="AI83" s="250" t="str">
        <f t="shared" si="37"/>
        <v/>
      </c>
      <c r="AJ83" s="122" t="str">
        <f t="shared" si="37"/>
        <v/>
      </c>
      <c r="AK83" s="122" t="str">
        <f t="shared" si="37"/>
        <v/>
      </c>
      <c r="AL83" s="278">
        <f>SUM(G83:AH83)</f>
        <v>0</v>
      </c>
      <c r="AM83" s="296">
        <f>AL83/4</f>
        <v>0</v>
      </c>
      <c r="AN83" s="317" t="str">
        <f>IF(C82="","",C82)</f>
        <v/>
      </c>
      <c r="AO83" s="336" t="str">
        <f>IF(D82="","",D82)</f>
        <v/>
      </c>
      <c r="AP83" s="348" t="str">
        <f>IF(D82&lt;&gt;"",VLOOKUP(D82,$AU$2:$AV$6,2,FALSE),"")</f>
        <v/>
      </c>
      <c r="AQ83" s="296">
        <f>ROUNDDOWN(AL83/$AL$6,2)</f>
        <v>0</v>
      </c>
      <c r="AR83" s="296">
        <f>IF(AP83=1,"",AQ83)</f>
        <v>0</v>
      </c>
    </row>
    <row r="84" spans="1:44" ht="15.95" hidden="1" customHeight="1">
      <c r="A84" s="3"/>
      <c r="B84" s="11" t="s">
        <v>106</v>
      </c>
      <c r="C84" s="23"/>
      <c r="D84" s="45"/>
      <c r="E84" s="60"/>
      <c r="F84" s="79" t="s">
        <v>229</v>
      </c>
      <c r="G84" s="98"/>
      <c r="H84" s="121"/>
      <c r="I84" s="130"/>
      <c r="J84" s="130"/>
      <c r="K84" s="130"/>
      <c r="L84" s="130"/>
      <c r="M84" s="145"/>
      <c r="N84" s="98"/>
      <c r="O84" s="121"/>
      <c r="P84" s="130"/>
      <c r="Q84" s="130"/>
      <c r="R84" s="130"/>
      <c r="S84" s="130"/>
      <c r="T84" s="145"/>
      <c r="U84" s="98"/>
      <c r="V84" s="121"/>
      <c r="W84" s="130"/>
      <c r="X84" s="130"/>
      <c r="Y84" s="130"/>
      <c r="Z84" s="130"/>
      <c r="AA84" s="145"/>
      <c r="AB84" s="98"/>
      <c r="AC84" s="121"/>
      <c r="AD84" s="130"/>
      <c r="AE84" s="130"/>
      <c r="AF84" s="130"/>
      <c r="AG84" s="130"/>
      <c r="AH84" s="145"/>
      <c r="AI84" s="249"/>
      <c r="AJ84" s="130"/>
      <c r="AK84" s="130"/>
      <c r="AL84" s="277">
        <f>SUM(G85:AK85)</f>
        <v>0</v>
      </c>
      <c r="AM84" s="295"/>
      <c r="AN84" s="316"/>
      <c r="AO84" s="335"/>
      <c r="AP84" s="295"/>
      <c r="AQ84" s="347"/>
      <c r="AR84" s="347"/>
    </row>
    <row r="85" spans="1:44" ht="15.95" hidden="1" customHeight="1">
      <c r="A85" s="3"/>
      <c r="B85" s="11"/>
      <c r="C85" s="24"/>
      <c r="D85" s="46"/>
      <c r="E85" s="61"/>
      <c r="F85" s="80" t="s">
        <v>63</v>
      </c>
      <c r="G85" s="99" t="str">
        <f t="shared" ref="G85:AK85" si="38">IF(G84&lt;&gt;"",VLOOKUP(G84,$AC$197:$AL$221,9,FALSE),"")</f>
        <v/>
      </c>
      <c r="H85" s="122" t="str">
        <f t="shared" si="38"/>
        <v/>
      </c>
      <c r="I85" s="122" t="str">
        <f t="shared" si="38"/>
        <v/>
      </c>
      <c r="J85" s="122" t="str">
        <f t="shared" si="38"/>
        <v/>
      </c>
      <c r="K85" s="122" t="str">
        <f t="shared" si="38"/>
        <v/>
      </c>
      <c r="L85" s="122" t="str">
        <f t="shared" si="38"/>
        <v/>
      </c>
      <c r="M85" s="146" t="str">
        <f t="shared" si="38"/>
        <v/>
      </c>
      <c r="N85" s="99" t="str">
        <f t="shared" si="38"/>
        <v/>
      </c>
      <c r="O85" s="122" t="str">
        <f t="shared" si="38"/>
        <v/>
      </c>
      <c r="P85" s="122" t="str">
        <f t="shared" si="38"/>
        <v/>
      </c>
      <c r="Q85" s="122" t="str">
        <f t="shared" si="38"/>
        <v/>
      </c>
      <c r="R85" s="122" t="str">
        <f t="shared" si="38"/>
        <v/>
      </c>
      <c r="S85" s="122" t="str">
        <f t="shared" si="38"/>
        <v/>
      </c>
      <c r="T85" s="146" t="str">
        <f t="shared" si="38"/>
        <v/>
      </c>
      <c r="U85" s="99" t="str">
        <f t="shared" si="38"/>
        <v/>
      </c>
      <c r="V85" s="122" t="str">
        <f t="shared" si="38"/>
        <v/>
      </c>
      <c r="W85" s="122" t="str">
        <f t="shared" si="38"/>
        <v/>
      </c>
      <c r="X85" s="122" t="str">
        <f t="shared" si="38"/>
        <v/>
      </c>
      <c r="Y85" s="122" t="str">
        <f t="shared" si="38"/>
        <v/>
      </c>
      <c r="Z85" s="122" t="str">
        <f t="shared" si="38"/>
        <v/>
      </c>
      <c r="AA85" s="146" t="str">
        <f t="shared" si="38"/>
        <v/>
      </c>
      <c r="AB85" s="99" t="str">
        <f t="shared" si="38"/>
        <v/>
      </c>
      <c r="AC85" s="122" t="str">
        <f t="shared" si="38"/>
        <v/>
      </c>
      <c r="AD85" s="122" t="str">
        <f t="shared" si="38"/>
        <v/>
      </c>
      <c r="AE85" s="122" t="str">
        <f t="shared" si="38"/>
        <v/>
      </c>
      <c r="AF85" s="122" t="str">
        <f t="shared" si="38"/>
        <v/>
      </c>
      <c r="AG85" s="122" t="str">
        <f t="shared" si="38"/>
        <v/>
      </c>
      <c r="AH85" s="146" t="str">
        <f t="shared" si="38"/>
        <v/>
      </c>
      <c r="AI85" s="250" t="str">
        <f t="shared" si="38"/>
        <v/>
      </c>
      <c r="AJ85" s="122" t="str">
        <f t="shared" si="38"/>
        <v/>
      </c>
      <c r="AK85" s="122" t="str">
        <f t="shared" si="38"/>
        <v/>
      </c>
      <c r="AL85" s="278">
        <f>SUM(G85:AH85)</f>
        <v>0</v>
      </c>
      <c r="AM85" s="296">
        <f>AL85/4</f>
        <v>0</v>
      </c>
      <c r="AN85" s="317" t="str">
        <f>IF(C84="","",C84)</f>
        <v/>
      </c>
      <c r="AO85" s="336" t="str">
        <f>IF(D84="","",D84)</f>
        <v/>
      </c>
      <c r="AP85" s="348" t="str">
        <f>IF(D84&lt;&gt;"",VLOOKUP(D84,$AU$2:$AV$6,2,FALSE),"")</f>
        <v/>
      </c>
      <c r="AQ85" s="296">
        <f>ROUNDDOWN(AL85/$AL$6,2)</f>
        <v>0</v>
      </c>
      <c r="AR85" s="296">
        <f>IF(AP85=1,"",AQ85)</f>
        <v>0</v>
      </c>
    </row>
    <row r="86" spans="1:44" ht="15.95" hidden="1" customHeight="1">
      <c r="A86" s="3"/>
      <c r="B86" s="11" t="s">
        <v>107</v>
      </c>
      <c r="C86" s="23"/>
      <c r="D86" s="45"/>
      <c r="E86" s="60"/>
      <c r="F86" s="79" t="s">
        <v>229</v>
      </c>
      <c r="G86" s="98"/>
      <c r="H86" s="121"/>
      <c r="I86" s="130"/>
      <c r="J86" s="130"/>
      <c r="K86" s="130"/>
      <c r="L86" s="130"/>
      <c r="M86" s="145"/>
      <c r="N86" s="98"/>
      <c r="O86" s="121"/>
      <c r="P86" s="130"/>
      <c r="Q86" s="130"/>
      <c r="R86" s="130"/>
      <c r="S86" s="130"/>
      <c r="T86" s="145"/>
      <c r="U86" s="98"/>
      <c r="V86" s="121"/>
      <c r="W86" s="130"/>
      <c r="X86" s="130"/>
      <c r="Y86" s="130"/>
      <c r="Z86" s="130"/>
      <c r="AA86" s="145"/>
      <c r="AB86" s="98"/>
      <c r="AC86" s="121"/>
      <c r="AD86" s="130"/>
      <c r="AE86" s="130"/>
      <c r="AF86" s="130"/>
      <c r="AG86" s="130"/>
      <c r="AH86" s="145"/>
      <c r="AI86" s="251"/>
      <c r="AJ86" s="121"/>
      <c r="AK86" s="121"/>
      <c r="AL86" s="277">
        <f>SUM(G87:AK87)</f>
        <v>0</v>
      </c>
      <c r="AM86" s="295"/>
      <c r="AN86" s="316"/>
      <c r="AO86" s="335"/>
      <c r="AP86" s="295"/>
      <c r="AQ86" s="347"/>
      <c r="AR86" s="347"/>
    </row>
    <row r="87" spans="1:44" ht="15.95" hidden="1" customHeight="1">
      <c r="A87" s="3"/>
      <c r="B87" s="11"/>
      <c r="C87" s="24"/>
      <c r="D87" s="46"/>
      <c r="E87" s="61"/>
      <c r="F87" s="80" t="s">
        <v>63</v>
      </c>
      <c r="G87" s="99" t="str">
        <f t="shared" ref="G87:AK87" si="39">IF(G86&lt;&gt;"",VLOOKUP(G86,$AC$197:$AL$221,9,FALSE),"")</f>
        <v/>
      </c>
      <c r="H87" s="122" t="str">
        <f t="shared" si="39"/>
        <v/>
      </c>
      <c r="I87" s="122" t="str">
        <f t="shared" si="39"/>
        <v/>
      </c>
      <c r="J87" s="122" t="str">
        <f t="shared" si="39"/>
        <v/>
      </c>
      <c r="K87" s="122" t="str">
        <f t="shared" si="39"/>
        <v/>
      </c>
      <c r="L87" s="122" t="str">
        <f t="shared" si="39"/>
        <v/>
      </c>
      <c r="M87" s="146" t="str">
        <f t="shared" si="39"/>
        <v/>
      </c>
      <c r="N87" s="99" t="str">
        <f t="shared" si="39"/>
        <v/>
      </c>
      <c r="O87" s="122" t="str">
        <f t="shared" si="39"/>
        <v/>
      </c>
      <c r="P87" s="122" t="str">
        <f t="shared" si="39"/>
        <v/>
      </c>
      <c r="Q87" s="122" t="str">
        <f t="shared" si="39"/>
        <v/>
      </c>
      <c r="R87" s="122" t="str">
        <f t="shared" si="39"/>
        <v/>
      </c>
      <c r="S87" s="122" t="str">
        <f t="shared" si="39"/>
        <v/>
      </c>
      <c r="T87" s="146" t="str">
        <f t="shared" si="39"/>
        <v/>
      </c>
      <c r="U87" s="99" t="str">
        <f t="shared" si="39"/>
        <v/>
      </c>
      <c r="V87" s="122" t="str">
        <f t="shared" si="39"/>
        <v/>
      </c>
      <c r="W87" s="122" t="str">
        <f t="shared" si="39"/>
        <v/>
      </c>
      <c r="X87" s="122" t="str">
        <f t="shared" si="39"/>
        <v/>
      </c>
      <c r="Y87" s="122" t="str">
        <f t="shared" si="39"/>
        <v/>
      </c>
      <c r="Z87" s="122" t="str">
        <f t="shared" si="39"/>
        <v/>
      </c>
      <c r="AA87" s="146" t="str">
        <f t="shared" si="39"/>
        <v/>
      </c>
      <c r="AB87" s="99" t="str">
        <f t="shared" si="39"/>
        <v/>
      </c>
      <c r="AC87" s="122" t="str">
        <f t="shared" si="39"/>
        <v/>
      </c>
      <c r="AD87" s="122" t="str">
        <f t="shared" si="39"/>
        <v/>
      </c>
      <c r="AE87" s="122" t="str">
        <f t="shared" si="39"/>
        <v/>
      </c>
      <c r="AF87" s="122" t="str">
        <f t="shared" si="39"/>
        <v/>
      </c>
      <c r="AG87" s="122" t="str">
        <f t="shared" si="39"/>
        <v/>
      </c>
      <c r="AH87" s="146" t="str">
        <f t="shared" si="39"/>
        <v/>
      </c>
      <c r="AI87" s="250" t="str">
        <f t="shared" si="39"/>
        <v/>
      </c>
      <c r="AJ87" s="122" t="str">
        <f t="shared" si="39"/>
        <v/>
      </c>
      <c r="AK87" s="122" t="str">
        <f t="shared" si="39"/>
        <v/>
      </c>
      <c r="AL87" s="278">
        <f>SUM(G87:AH87)</f>
        <v>0</v>
      </c>
      <c r="AM87" s="296">
        <f>AL87/4</f>
        <v>0</v>
      </c>
      <c r="AN87" s="317" t="str">
        <f>IF(C86="","",C86)</f>
        <v/>
      </c>
      <c r="AO87" s="336" t="str">
        <f>IF(D86="","",D86)</f>
        <v/>
      </c>
      <c r="AP87" s="348" t="str">
        <f>IF(D86&lt;&gt;"",VLOOKUP(D86,$AU$2:$AV$6,2,FALSE),"")</f>
        <v/>
      </c>
      <c r="AQ87" s="296">
        <f>ROUNDDOWN(AL87/$AL$6,2)</f>
        <v>0</v>
      </c>
      <c r="AR87" s="296">
        <f>IF(AP87=1,"",AQ87)</f>
        <v>0</v>
      </c>
    </row>
    <row r="88" spans="1:44" ht="15.95" hidden="1" customHeight="1">
      <c r="A88" s="3"/>
      <c r="B88" s="11" t="s">
        <v>109</v>
      </c>
      <c r="C88" s="23"/>
      <c r="D88" s="45"/>
      <c r="E88" s="60"/>
      <c r="F88" s="79" t="s">
        <v>229</v>
      </c>
      <c r="G88" s="98"/>
      <c r="H88" s="121"/>
      <c r="I88" s="130"/>
      <c r="J88" s="130"/>
      <c r="K88" s="130"/>
      <c r="L88" s="130"/>
      <c r="M88" s="145"/>
      <c r="N88" s="98"/>
      <c r="O88" s="121"/>
      <c r="P88" s="130"/>
      <c r="Q88" s="130"/>
      <c r="R88" s="130"/>
      <c r="S88" s="130"/>
      <c r="T88" s="145"/>
      <c r="U88" s="98"/>
      <c r="V88" s="121"/>
      <c r="W88" s="130"/>
      <c r="X88" s="130"/>
      <c r="Y88" s="130"/>
      <c r="Z88" s="130"/>
      <c r="AA88" s="145"/>
      <c r="AB88" s="98"/>
      <c r="AC88" s="121"/>
      <c r="AD88" s="130"/>
      <c r="AE88" s="130"/>
      <c r="AF88" s="130"/>
      <c r="AG88" s="130"/>
      <c r="AH88" s="145"/>
      <c r="AI88" s="251"/>
      <c r="AJ88" s="121"/>
      <c r="AK88" s="121"/>
      <c r="AL88" s="277">
        <f>SUM(G89:AK89)</f>
        <v>0</v>
      </c>
      <c r="AM88" s="295"/>
      <c r="AN88" s="316"/>
      <c r="AO88" s="335"/>
      <c r="AP88" s="295"/>
      <c r="AQ88" s="347"/>
      <c r="AR88" s="347"/>
    </row>
    <row r="89" spans="1:44" ht="15.95" hidden="1" customHeight="1">
      <c r="A89" s="3"/>
      <c r="B89" s="11"/>
      <c r="C89" s="24"/>
      <c r="D89" s="46"/>
      <c r="E89" s="61"/>
      <c r="F89" s="80" t="s">
        <v>63</v>
      </c>
      <c r="G89" s="99" t="str">
        <f t="shared" ref="G89:AK89" si="40">IF(G88&lt;&gt;"",VLOOKUP(G88,$AC$197:$AL$221,9,FALSE),"")</f>
        <v/>
      </c>
      <c r="H89" s="122" t="str">
        <f t="shared" si="40"/>
        <v/>
      </c>
      <c r="I89" s="122" t="str">
        <f t="shared" si="40"/>
        <v/>
      </c>
      <c r="J89" s="122" t="str">
        <f t="shared" si="40"/>
        <v/>
      </c>
      <c r="K89" s="122" t="str">
        <f t="shared" si="40"/>
        <v/>
      </c>
      <c r="L89" s="122" t="str">
        <f t="shared" si="40"/>
        <v/>
      </c>
      <c r="M89" s="146" t="str">
        <f t="shared" si="40"/>
        <v/>
      </c>
      <c r="N89" s="99" t="str">
        <f t="shared" si="40"/>
        <v/>
      </c>
      <c r="O89" s="122" t="str">
        <f t="shared" si="40"/>
        <v/>
      </c>
      <c r="P89" s="122" t="str">
        <f t="shared" si="40"/>
        <v/>
      </c>
      <c r="Q89" s="122" t="str">
        <f t="shared" si="40"/>
        <v/>
      </c>
      <c r="R89" s="122" t="str">
        <f t="shared" si="40"/>
        <v/>
      </c>
      <c r="S89" s="122" t="str">
        <f t="shared" si="40"/>
        <v/>
      </c>
      <c r="T89" s="146" t="str">
        <f t="shared" si="40"/>
        <v/>
      </c>
      <c r="U89" s="99" t="str">
        <f t="shared" si="40"/>
        <v/>
      </c>
      <c r="V89" s="122" t="str">
        <f t="shared" si="40"/>
        <v/>
      </c>
      <c r="W89" s="122" t="str">
        <f t="shared" si="40"/>
        <v/>
      </c>
      <c r="X89" s="122" t="str">
        <f t="shared" si="40"/>
        <v/>
      </c>
      <c r="Y89" s="122" t="str">
        <f t="shared" si="40"/>
        <v/>
      </c>
      <c r="Z89" s="122" t="str">
        <f t="shared" si="40"/>
        <v/>
      </c>
      <c r="AA89" s="146" t="str">
        <f t="shared" si="40"/>
        <v/>
      </c>
      <c r="AB89" s="99" t="str">
        <f t="shared" si="40"/>
        <v/>
      </c>
      <c r="AC89" s="122" t="str">
        <f t="shared" si="40"/>
        <v/>
      </c>
      <c r="AD89" s="122" t="str">
        <f t="shared" si="40"/>
        <v/>
      </c>
      <c r="AE89" s="122" t="str">
        <f t="shared" si="40"/>
        <v/>
      </c>
      <c r="AF89" s="122" t="str">
        <f t="shared" si="40"/>
        <v/>
      </c>
      <c r="AG89" s="122" t="str">
        <f t="shared" si="40"/>
        <v/>
      </c>
      <c r="AH89" s="146" t="str">
        <f t="shared" si="40"/>
        <v/>
      </c>
      <c r="AI89" s="250" t="str">
        <f t="shared" si="40"/>
        <v/>
      </c>
      <c r="AJ89" s="122" t="str">
        <f t="shared" si="40"/>
        <v/>
      </c>
      <c r="AK89" s="122" t="str">
        <f t="shared" si="40"/>
        <v/>
      </c>
      <c r="AL89" s="278">
        <f>SUM(G89:AH89)</f>
        <v>0</v>
      </c>
      <c r="AM89" s="296">
        <f>AL89/4</f>
        <v>0</v>
      </c>
      <c r="AN89" s="317" t="str">
        <f>IF(C88="","",C88)</f>
        <v/>
      </c>
      <c r="AO89" s="336" t="str">
        <f>IF(D88="","",D88)</f>
        <v/>
      </c>
      <c r="AP89" s="348" t="str">
        <f>IF(D88&lt;&gt;"",VLOOKUP(D88,$AU$2:$AV$6,2,FALSE),"")</f>
        <v/>
      </c>
      <c r="AQ89" s="296">
        <f>ROUNDDOWN(AL89/$AL$6,2)</f>
        <v>0</v>
      </c>
      <c r="AR89" s="296">
        <f>IF(AP89=1,"",AQ89)</f>
        <v>0</v>
      </c>
    </row>
    <row r="90" spans="1:44" ht="15.95" hidden="1" customHeight="1">
      <c r="A90" s="3"/>
      <c r="B90" s="11" t="s">
        <v>111</v>
      </c>
      <c r="C90" s="23"/>
      <c r="D90" s="45"/>
      <c r="E90" s="60"/>
      <c r="F90" s="79" t="s">
        <v>229</v>
      </c>
      <c r="G90" s="98"/>
      <c r="H90" s="121"/>
      <c r="I90" s="130"/>
      <c r="J90" s="130"/>
      <c r="K90" s="130"/>
      <c r="L90" s="130"/>
      <c r="M90" s="145"/>
      <c r="N90" s="98"/>
      <c r="O90" s="121"/>
      <c r="P90" s="130"/>
      <c r="Q90" s="130"/>
      <c r="R90" s="130"/>
      <c r="S90" s="130"/>
      <c r="T90" s="145"/>
      <c r="U90" s="98"/>
      <c r="V90" s="121"/>
      <c r="W90" s="130"/>
      <c r="X90" s="130"/>
      <c r="Y90" s="130"/>
      <c r="Z90" s="130"/>
      <c r="AA90" s="145"/>
      <c r="AB90" s="98"/>
      <c r="AC90" s="121"/>
      <c r="AD90" s="130"/>
      <c r="AE90" s="130"/>
      <c r="AF90" s="130"/>
      <c r="AG90" s="130"/>
      <c r="AH90" s="145"/>
      <c r="AI90" s="249"/>
      <c r="AJ90" s="130"/>
      <c r="AK90" s="130"/>
      <c r="AL90" s="277">
        <f>SUM(G91:AK91)</f>
        <v>0</v>
      </c>
      <c r="AM90" s="295"/>
      <c r="AN90" s="316"/>
      <c r="AO90" s="335"/>
      <c r="AP90" s="295"/>
      <c r="AQ90" s="347"/>
      <c r="AR90" s="347"/>
    </row>
    <row r="91" spans="1:44" ht="15.95" hidden="1" customHeight="1">
      <c r="A91" s="3"/>
      <c r="B91" s="11"/>
      <c r="C91" s="24"/>
      <c r="D91" s="46"/>
      <c r="E91" s="61"/>
      <c r="F91" s="80" t="s">
        <v>63</v>
      </c>
      <c r="G91" s="99" t="str">
        <f t="shared" ref="G91:AK91" si="41">IF(G90&lt;&gt;"",VLOOKUP(G90,$AC$197:$AL$221,9,FALSE),"")</f>
        <v/>
      </c>
      <c r="H91" s="122" t="str">
        <f t="shared" si="41"/>
        <v/>
      </c>
      <c r="I91" s="122" t="str">
        <f t="shared" si="41"/>
        <v/>
      </c>
      <c r="J91" s="122" t="str">
        <f t="shared" si="41"/>
        <v/>
      </c>
      <c r="K91" s="122" t="str">
        <f t="shared" si="41"/>
        <v/>
      </c>
      <c r="L91" s="122" t="str">
        <f t="shared" si="41"/>
        <v/>
      </c>
      <c r="M91" s="146" t="str">
        <f t="shared" si="41"/>
        <v/>
      </c>
      <c r="N91" s="99" t="str">
        <f t="shared" si="41"/>
        <v/>
      </c>
      <c r="O91" s="122" t="str">
        <f t="shared" si="41"/>
        <v/>
      </c>
      <c r="P91" s="122" t="str">
        <f t="shared" si="41"/>
        <v/>
      </c>
      <c r="Q91" s="122" t="str">
        <f t="shared" si="41"/>
        <v/>
      </c>
      <c r="R91" s="122" t="str">
        <f t="shared" si="41"/>
        <v/>
      </c>
      <c r="S91" s="122" t="str">
        <f t="shared" si="41"/>
        <v/>
      </c>
      <c r="T91" s="146" t="str">
        <f t="shared" si="41"/>
        <v/>
      </c>
      <c r="U91" s="99" t="str">
        <f t="shared" si="41"/>
        <v/>
      </c>
      <c r="V91" s="122" t="str">
        <f t="shared" si="41"/>
        <v/>
      </c>
      <c r="W91" s="122" t="str">
        <f t="shared" si="41"/>
        <v/>
      </c>
      <c r="X91" s="122" t="str">
        <f t="shared" si="41"/>
        <v/>
      </c>
      <c r="Y91" s="122" t="str">
        <f t="shared" si="41"/>
        <v/>
      </c>
      <c r="Z91" s="122" t="str">
        <f t="shared" si="41"/>
        <v/>
      </c>
      <c r="AA91" s="146" t="str">
        <f t="shared" si="41"/>
        <v/>
      </c>
      <c r="AB91" s="99" t="str">
        <f t="shared" si="41"/>
        <v/>
      </c>
      <c r="AC91" s="122" t="str">
        <f t="shared" si="41"/>
        <v/>
      </c>
      <c r="AD91" s="122" t="str">
        <f t="shared" si="41"/>
        <v/>
      </c>
      <c r="AE91" s="122" t="str">
        <f t="shared" si="41"/>
        <v/>
      </c>
      <c r="AF91" s="122" t="str">
        <f t="shared" si="41"/>
        <v/>
      </c>
      <c r="AG91" s="122" t="str">
        <f t="shared" si="41"/>
        <v/>
      </c>
      <c r="AH91" s="146" t="str">
        <f t="shared" si="41"/>
        <v/>
      </c>
      <c r="AI91" s="250" t="str">
        <f t="shared" si="41"/>
        <v/>
      </c>
      <c r="AJ91" s="122" t="str">
        <f t="shared" si="41"/>
        <v/>
      </c>
      <c r="AK91" s="122" t="str">
        <f t="shared" si="41"/>
        <v/>
      </c>
      <c r="AL91" s="278">
        <f>SUM(G91:AH91)</f>
        <v>0</v>
      </c>
      <c r="AM91" s="296">
        <f>AL91/4</f>
        <v>0</v>
      </c>
      <c r="AN91" s="317" t="str">
        <f>IF(C90="","",C90)</f>
        <v/>
      </c>
      <c r="AO91" s="336" t="str">
        <f>IF(D90="","",D90)</f>
        <v/>
      </c>
      <c r="AP91" s="348" t="str">
        <f>IF(D90&lt;&gt;"",VLOOKUP(D90,$AU$2:$AV$6,2,FALSE),"")</f>
        <v/>
      </c>
      <c r="AQ91" s="296">
        <f>ROUNDDOWN(AL91/$AL$6,2)</f>
        <v>0</v>
      </c>
      <c r="AR91" s="296">
        <f>IF(AP91=1,"",AQ91)</f>
        <v>0</v>
      </c>
    </row>
    <row r="92" spans="1:44" ht="15.95" hidden="1" customHeight="1">
      <c r="A92" s="3"/>
      <c r="B92" s="11" t="s">
        <v>113</v>
      </c>
      <c r="C92" s="23"/>
      <c r="D92" s="45"/>
      <c r="E92" s="60"/>
      <c r="F92" s="79" t="s">
        <v>229</v>
      </c>
      <c r="G92" s="98"/>
      <c r="H92" s="121"/>
      <c r="I92" s="130"/>
      <c r="J92" s="130"/>
      <c r="K92" s="130"/>
      <c r="L92" s="130"/>
      <c r="M92" s="145"/>
      <c r="N92" s="98"/>
      <c r="O92" s="121"/>
      <c r="P92" s="130"/>
      <c r="Q92" s="130"/>
      <c r="R92" s="130"/>
      <c r="S92" s="130"/>
      <c r="T92" s="145"/>
      <c r="U92" s="98"/>
      <c r="V92" s="121"/>
      <c r="W92" s="130"/>
      <c r="X92" s="130"/>
      <c r="Y92" s="130"/>
      <c r="Z92" s="130"/>
      <c r="AA92" s="145"/>
      <c r="AB92" s="98"/>
      <c r="AC92" s="121"/>
      <c r="AD92" s="130"/>
      <c r="AE92" s="130"/>
      <c r="AF92" s="130"/>
      <c r="AG92" s="130"/>
      <c r="AH92" s="145"/>
      <c r="AI92" s="249"/>
      <c r="AJ92" s="130"/>
      <c r="AK92" s="130"/>
      <c r="AL92" s="277">
        <f>SUM(G93:AK93)</f>
        <v>0</v>
      </c>
      <c r="AM92" s="295"/>
      <c r="AN92" s="316"/>
      <c r="AO92" s="335"/>
      <c r="AP92" s="295"/>
      <c r="AQ92" s="347"/>
      <c r="AR92" s="347"/>
    </row>
    <row r="93" spans="1:44" ht="15.95" hidden="1" customHeight="1">
      <c r="A93" s="3"/>
      <c r="B93" s="11"/>
      <c r="C93" s="24"/>
      <c r="D93" s="46"/>
      <c r="E93" s="61"/>
      <c r="F93" s="80" t="s">
        <v>63</v>
      </c>
      <c r="G93" s="99" t="str">
        <f t="shared" ref="G93:AK93" si="42">IF(G92&lt;&gt;"",VLOOKUP(G92,$AC$197:$AL$221,9,FALSE),"")</f>
        <v/>
      </c>
      <c r="H93" s="122" t="str">
        <f t="shared" si="42"/>
        <v/>
      </c>
      <c r="I93" s="122" t="str">
        <f t="shared" si="42"/>
        <v/>
      </c>
      <c r="J93" s="122" t="str">
        <f t="shared" si="42"/>
        <v/>
      </c>
      <c r="K93" s="122" t="str">
        <f t="shared" si="42"/>
        <v/>
      </c>
      <c r="L93" s="122" t="str">
        <f t="shared" si="42"/>
        <v/>
      </c>
      <c r="M93" s="146" t="str">
        <f t="shared" si="42"/>
        <v/>
      </c>
      <c r="N93" s="99" t="str">
        <f t="shared" si="42"/>
        <v/>
      </c>
      <c r="O93" s="122" t="str">
        <f t="shared" si="42"/>
        <v/>
      </c>
      <c r="P93" s="122" t="str">
        <f t="shared" si="42"/>
        <v/>
      </c>
      <c r="Q93" s="122" t="str">
        <f t="shared" si="42"/>
        <v/>
      </c>
      <c r="R93" s="122" t="str">
        <f t="shared" si="42"/>
        <v/>
      </c>
      <c r="S93" s="122" t="str">
        <f t="shared" si="42"/>
        <v/>
      </c>
      <c r="T93" s="146" t="str">
        <f t="shared" si="42"/>
        <v/>
      </c>
      <c r="U93" s="99" t="str">
        <f t="shared" si="42"/>
        <v/>
      </c>
      <c r="V93" s="122" t="str">
        <f t="shared" si="42"/>
        <v/>
      </c>
      <c r="W93" s="122" t="str">
        <f t="shared" si="42"/>
        <v/>
      </c>
      <c r="X93" s="122" t="str">
        <f t="shared" si="42"/>
        <v/>
      </c>
      <c r="Y93" s="122" t="str">
        <f t="shared" si="42"/>
        <v/>
      </c>
      <c r="Z93" s="122" t="str">
        <f t="shared" si="42"/>
        <v/>
      </c>
      <c r="AA93" s="146" t="str">
        <f t="shared" si="42"/>
        <v/>
      </c>
      <c r="AB93" s="99" t="str">
        <f t="shared" si="42"/>
        <v/>
      </c>
      <c r="AC93" s="122" t="str">
        <f t="shared" si="42"/>
        <v/>
      </c>
      <c r="AD93" s="122" t="str">
        <f t="shared" si="42"/>
        <v/>
      </c>
      <c r="AE93" s="122" t="str">
        <f t="shared" si="42"/>
        <v/>
      </c>
      <c r="AF93" s="122" t="str">
        <f t="shared" si="42"/>
        <v/>
      </c>
      <c r="AG93" s="122" t="str">
        <f t="shared" si="42"/>
        <v/>
      </c>
      <c r="AH93" s="146" t="str">
        <f t="shared" si="42"/>
        <v/>
      </c>
      <c r="AI93" s="250" t="str">
        <f t="shared" si="42"/>
        <v/>
      </c>
      <c r="AJ93" s="122" t="str">
        <f t="shared" si="42"/>
        <v/>
      </c>
      <c r="AK93" s="122" t="str">
        <f t="shared" si="42"/>
        <v/>
      </c>
      <c r="AL93" s="278">
        <f>SUM(G93:AH93)</f>
        <v>0</v>
      </c>
      <c r="AM93" s="296">
        <f>AL93/4</f>
        <v>0</v>
      </c>
      <c r="AN93" s="317" t="str">
        <f>IF(C92="","",C92)</f>
        <v/>
      </c>
      <c r="AO93" s="336" t="str">
        <f>IF(D92="","",D92)</f>
        <v/>
      </c>
      <c r="AP93" s="348" t="str">
        <f>IF(D92&lt;&gt;"",VLOOKUP(D92,$AU$2:$AV$6,2,FALSE),"")</f>
        <v/>
      </c>
      <c r="AQ93" s="296">
        <f>ROUNDDOWN(AL93/$AL$6,2)</f>
        <v>0</v>
      </c>
      <c r="AR93" s="296">
        <f>IF(AP93=1,"",AQ93)</f>
        <v>0</v>
      </c>
    </row>
    <row r="94" spans="1:44" ht="15.95" hidden="1" customHeight="1">
      <c r="A94" s="3"/>
      <c r="B94" s="11" t="s">
        <v>115</v>
      </c>
      <c r="C94" s="23"/>
      <c r="D94" s="45"/>
      <c r="E94" s="60"/>
      <c r="F94" s="79" t="s">
        <v>229</v>
      </c>
      <c r="G94" s="98"/>
      <c r="H94" s="121"/>
      <c r="I94" s="130"/>
      <c r="J94" s="130"/>
      <c r="K94" s="130"/>
      <c r="L94" s="130"/>
      <c r="M94" s="145"/>
      <c r="N94" s="98"/>
      <c r="O94" s="121"/>
      <c r="P94" s="130"/>
      <c r="Q94" s="130"/>
      <c r="R94" s="130"/>
      <c r="S94" s="130"/>
      <c r="T94" s="145"/>
      <c r="U94" s="98"/>
      <c r="V94" s="121"/>
      <c r="W94" s="130"/>
      <c r="X94" s="130"/>
      <c r="Y94" s="130"/>
      <c r="Z94" s="130"/>
      <c r="AA94" s="145"/>
      <c r="AB94" s="98"/>
      <c r="AC94" s="121"/>
      <c r="AD94" s="130"/>
      <c r="AE94" s="130"/>
      <c r="AF94" s="130"/>
      <c r="AG94" s="130"/>
      <c r="AH94" s="145"/>
      <c r="AI94" s="251"/>
      <c r="AJ94" s="121"/>
      <c r="AK94" s="121"/>
      <c r="AL94" s="277">
        <f>SUM(G95:AK95)</f>
        <v>0</v>
      </c>
      <c r="AM94" s="295"/>
      <c r="AN94" s="316"/>
      <c r="AO94" s="335"/>
      <c r="AP94" s="295"/>
      <c r="AQ94" s="347"/>
      <c r="AR94" s="347"/>
    </row>
    <row r="95" spans="1:44" ht="15.95" hidden="1" customHeight="1">
      <c r="A95" s="3"/>
      <c r="B95" s="11"/>
      <c r="C95" s="24"/>
      <c r="D95" s="46"/>
      <c r="E95" s="61"/>
      <c r="F95" s="80" t="s">
        <v>63</v>
      </c>
      <c r="G95" s="99" t="str">
        <f t="shared" ref="G95:AK95" si="43">IF(G94&lt;&gt;"",VLOOKUP(G94,$AC$197:$AL$221,9,FALSE),"")</f>
        <v/>
      </c>
      <c r="H95" s="122" t="str">
        <f t="shared" si="43"/>
        <v/>
      </c>
      <c r="I95" s="122" t="str">
        <f t="shared" si="43"/>
        <v/>
      </c>
      <c r="J95" s="122" t="str">
        <f t="shared" si="43"/>
        <v/>
      </c>
      <c r="K95" s="122" t="str">
        <f t="shared" si="43"/>
        <v/>
      </c>
      <c r="L95" s="122" t="str">
        <f t="shared" si="43"/>
        <v/>
      </c>
      <c r="M95" s="146" t="str">
        <f t="shared" si="43"/>
        <v/>
      </c>
      <c r="N95" s="99" t="str">
        <f t="shared" si="43"/>
        <v/>
      </c>
      <c r="O95" s="122" t="str">
        <f t="shared" si="43"/>
        <v/>
      </c>
      <c r="P95" s="122" t="str">
        <f t="shared" si="43"/>
        <v/>
      </c>
      <c r="Q95" s="122" t="str">
        <f t="shared" si="43"/>
        <v/>
      </c>
      <c r="R95" s="122" t="str">
        <f t="shared" si="43"/>
        <v/>
      </c>
      <c r="S95" s="122" t="str">
        <f t="shared" si="43"/>
        <v/>
      </c>
      <c r="T95" s="146" t="str">
        <f t="shared" si="43"/>
        <v/>
      </c>
      <c r="U95" s="99" t="str">
        <f t="shared" si="43"/>
        <v/>
      </c>
      <c r="V95" s="122" t="str">
        <f t="shared" si="43"/>
        <v/>
      </c>
      <c r="W95" s="122" t="str">
        <f t="shared" si="43"/>
        <v/>
      </c>
      <c r="X95" s="122" t="str">
        <f t="shared" si="43"/>
        <v/>
      </c>
      <c r="Y95" s="122" t="str">
        <f t="shared" si="43"/>
        <v/>
      </c>
      <c r="Z95" s="122" t="str">
        <f t="shared" si="43"/>
        <v/>
      </c>
      <c r="AA95" s="146" t="str">
        <f t="shared" si="43"/>
        <v/>
      </c>
      <c r="AB95" s="99" t="str">
        <f t="shared" si="43"/>
        <v/>
      </c>
      <c r="AC95" s="122" t="str">
        <f t="shared" si="43"/>
        <v/>
      </c>
      <c r="AD95" s="122" t="str">
        <f t="shared" si="43"/>
        <v/>
      </c>
      <c r="AE95" s="122" t="str">
        <f t="shared" si="43"/>
        <v/>
      </c>
      <c r="AF95" s="122" t="str">
        <f t="shared" si="43"/>
        <v/>
      </c>
      <c r="AG95" s="122" t="str">
        <f t="shared" si="43"/>
        <v/>
      </c>
      <c r="AH95" s="146" t="str">
        <f t="shared" si="43"/>
        <v/>
      </c>
      <c r="AI95" s="250" t="str">
        <f t="shared" si="43"/>
        <v/>
      </c>
      <c r="AJ95" s="122" t="str">
        <f t="shared" si="43"/>
        <v/>
      </c>
      <c r="AK95" s="122" t="str">
        <f t="shared" si="43"/>
        <v/>
      </c>
      <c r="AL95" s="278">
        <f>SUM(G95:AH95)</f>
        <v>0</v>
      </c>
      <c r="AM95" s="296">
        <f>AL95/4</f>
        <v>0</v>
      </c>
      <c r="AN95" s="317" t="str">
        <f>IF(C94="","",C94)</f>
        <v/>
      </c>
      <c r="AO95" s="336" t="str">
        <f>IF(D94="","",D94)</f>
        <v/>
      </c>
      <c r="AP95" s="348" t="str">
        <f>IF(D94&lt;&gt;"",VLOOKUP(D94,$AU$2:$AV$6,2,FALSE),"")</f>
        <v/>
      </c>
      <c r="AQ95" s="296">
        <f>ROUNDDOWN(AL95/$AL$6,2)</f>
        <v>0</v>
      </c>
      <c r="AR95" s="296">
        <f>IF(AP95=1,"",AQ95)</f>
        <v>0</v>
      </c>
    </row>
    <row r="96" spans="1:44" ht="15.95" hidden="1" customHeight="1">
      <c r="A96" s="3"/>
      <c r="B96" s="11" t="s">
        <v>118</v>
      </c>
      <c r="C96" s="23"/>
      <c r="D96" s="45"/>
      <c r="E96" s="60"/>
      <c r="F96" s="79" t="s">
        <v>229</v>
      </c>
      <c r="G96" s="98"/>
      <c r="H96" s="121"/>
      <c r="I96" s="130"/>
      <c r="J96" s="130"/>
      <c r="K96" s="130"/>
      <c r="L96" s="130"/>
      <c r="M96" s="145"/>
      <c r="N96" s="98"/>
      <c r="O96" s="121"/>
      <c r="P96" s="130"/>
      <c r="Q96" s="130"/>
      <c r="R96" s="130"/>
      <c r="S96" s="130"/>
      <c r="T96" s="145"/>
      <c r="U96" s="98"/>
      <c r="V96" s="121"/>
      <c r="W96" s="130"/>
      <c r="X96" s="130"/>
      <c r="Y96" s="130"/>
      <c r="Z96" s="130"/>
      <c r="AA96" s="145"/>
      <c r="AB96" s="98"/>
      <c r="AC96" s="121"/>
      <c r="AD96" s="130"/>
      <c r="AE96" s="130"/>
      <c r="AF96" s="130"/>
      <c r="AG96" s="130"/>
      <c r="AH96" s="145"/>
      <c r="AI96" s="251"/>
      <c r="AJ96" s="121"/>
      <c r="AK96" s="121"/>
      <c r="AL96" s="277">
        <f>SUM(G97:AK97)</f>
        <v>0</v>
      </c>
      <c r="AM96" s="295"/>
      <c r="AN96" s="316"/>
      <c r="AO96" s="335"/>
      <c r="AP96" s="295"/>
      <c r="AQ96" s="347"/>
      <c r="AR96" s="347"/>
    </row>
    <row r="97" spans="1:44" ht="15.95" hidden="1" customHeight="1">
      <c r="A97" s="3"/>
      <c r="B97" s="11"/>
      <c r="C97" s="24"/>
      <c r="D97" s="46"/>
      <c r="E97" s="61"/>
      <c r="F97" s="80" t="s">
        <v>63</v>
      </c>
      <c r="G97" s="99" t="str">
        <f t="shared" ref="G97:AK97" si="44">IF(G96&lt;&gt;"",VLOOKUP(G96,$AC$197:$AL$221,9,FALSE),"")</f>
        <v/>
      </c>
      <c r="H97" s="122" t="str">
        <f t="shared" si="44"/>
        <v/>
      </c>
      <c r="I97" s="122" t="str">
        <f t="shared" si="44"/>
        <v/>
      </c>
      <c r="J97" s="122" t="str">
        <f t="shared" si="44"/>
        <v/>
      </c>
      <c r="K97" s="122" t="str">
        <f t="shared" si="44"/>
        <v/>
      </c>
      <c r="L97" s="122" t="str">
        <f t="shared" si="44"/>
        <v/>
      </c>
      <c r="M97" s="146" t="str">
        <f t="shared" si="44"/>
        <v/>
      </c>
      <c r="N97" s="99" t="str">
        <f t="shared" si="44"/>
        <v/>
      </c>
      <c r="O97" s="122" t="str">
        <f t="shared" si="44"/>
        <v/>
      </c>
      <c r="P97" s="122" t="str">
        <f t="shared" si="44"/>
        <v/>
      </c>
      <c r="Q97" s="122" t="str">
        <f t="shared" si="44"/>
        <v/>
      </c>
      <c r="R97" s="122" t="str">
        <f t="shared" si="44"/>
        <v/>
      </c>
      <c r="S97" s="122" t="str">
        <f t="shared" si="44"/>
        <v/>
      </c>
      <c r="T97" s="146" t="str">
        <f t="shared" si="44"/>
        <v/>
      </c>
      <c r="U97" s="99" t="str">
        <f t="shared" si="44"/>
        <v/>
      </c>
      <c r="V97" s="122" t="str">
        <f t="shared" si="44"/>
        <v/>
      </c>
      <c r="W97" s="122" t="str">
        <f t="shared" si="44"/>
        <v/>
      </c>
      <c r="X97" s="122" t="str">
        <f t="shared" si="44"/>
        <v/>
      </c>
      <c r="Y97" s="122" t="str">
        <f t="shared" si="44"/>
        <v/>
      </c>
      <c r="Z97" s="122" t="str">
        <f t="shared" si="44"/>
        <v/>
      </c>
      <c r="AA97" s="146" t="str">
        <f t="shared" si="44"/>
        <v/>
      </c>
      <c r="AB97" s="99" t="str">
        <f t="shared" si="44"/>
        <v/>
      </c>
      <c r="AC97" s="122" t="str">
        <f t="shared" si="44"/>
        <v/>
      </c>
      <c r="AD97" s="122" t="str">
        <f t="shared" si="44"/>
        <v/>
      </c>
      <c r="AE97" s="122" t="str">
        <f t="shared" si="44"/>
        <v/>
      </c>
      <c r="AF97" s="122" t="str">
        <f t="shared" si="44"/>
        <v/>
      </c>
      <c r="AG97" s="122" t="str">
        <f t="shared" si="44"/>
        <v/>
      </c>
      <c r="AH97" s="146" t="str">
        <f t="shared" si="44"/>
        <v/>
      </c>
      <c r="AI97" s="250" t="str">
        <f t="shared" si="44"/>
        <v/>
      </c>
      <c r="AJ97" s="122" t="str">
        <f t="shared" si="44"/>
        <v/>
      </c>
      <c r="AK97" s="122" t="str">
        <f t="shared" si="44"/>
        <v/>
      </c>
      <c r="AL97" s="278">
        <f>SUM(G97:AH97)</f>
        <v>0</v>
      </c>
      <c r="AM97" s="296">
        <f>AL97/4</f>
        <v>0</v>
      </c>
      <c r="AN97" s="317" t="str">
        <f>IF(C96="","",C96)</f>
        <v/>
      </c>
      <c r="AO97" s="336" t="str">
        <f>IF(D96="","",D96)</f>
        <v/>
      </c>
      <c r="AP97" s="348" t="str">
        <f>IF(D96&lt;&gt;"",VLOOKUP(D96,$AU$2:$AV$6,2,FALSE),"")</f>
        <v/>
      </c>
      <c r="AQ97" s="296">
        <f>ROUNDDOWN(AL97/$AL$6,2)</f>
        <v>0</v>
      </c>
      <c r="AR97" s="296">
        <f>IF(AP97=1,"",AQ97)</f>
        <v>0</v>
      </c>
    </row>
    <row r="98" spans="1:44" ht="15.95" hidden="1" customHeight="1">
      <c r="A98" s="3"/>
      <c r="B98" s="11" t="s">
        <v>119</v>
      </c>
      <c r="C98" s="23"/>
      <c r="D98" s="45"/>
      <c r="E98" s="60"/>
      <c r="F98" s="79" t="s">
        <v>229</v>
      </c>
      <c r="G98" s="98"/>
      <c r="H98" s="121"/>
      <c r="I98" s="130"/>
      <c r="J98" s="130"/>
      <c r="K98" s="130"/>
      <c r="L98" s="130"/>
      <c r="M98" s="145"/>
      <c r="N98" s="98"/>
      <c r="O98" s="121"/>
      <c r="P98" s="130"/>
      <c r="Q98" s="130"/>
      <c r="R98" s="130"/>
      <c r="S98" s="130"/>
      <c r="T98" s="145"/>
      <c r="U98" s="98"/>
      <c r="V98" s="121"/>
      <c r="W98" s="130"/>
      <c r="X98" s="130"/>
      <c r="Y98" s="130"/>
      <c r="Z98" s="130"/>
      <c r="AA98" s="145"/>
      <c r="AB98" s="98"/>
      <c r="AC98" s="121"/>
      <c r="AD98" s="130"/>
      <c r="AE98" s="130"/>
      <c r="AF98" s="130"/>
      <c r="AG98" s="130"/>
      <c r="AH98" s="145"/>
      <c r="AI98" s="249"/>
      <c r="AJ98" s="130"/>
      <c r="AK98" s="130"/>
      <c r="AL98" s="277">
        <f>SUM(G99:AK99)</f>
        <v>0</v>
      </c>
      <c r="AM98" s="295"/>
      <c r="AN98" s="316"/>
      <c r="AO98" s="335"/>
      <c r="AP98" s="295"/>
      <c r="AQ98" s="347"/>
      <c r="AR98" s="347"/>
    </row>
    <row r="99" spans="1:44" ht="15.95" hidden="1" customHeight="1">
      <c r="A99" s="3"/>
      <c r="B99" s="11"/>
      <c r="C99" s="24"/>
      <c r="D99" s="46"/>
      <c r="E99" s="61"/>
      <c r="F99" s="80" t="s">
        <v>63</v>
      </c>
      <c r="G99" s="99" t="str">
        <f t="shared" ref="G99:AK99" si="45">IF(G98&lt;&gt;"",VLOOKUP(G98,$AC$197:$AL$221,9,FALSE),"")</f>
        <v/>
      </c>
      <c r="H99" s="122" t="str">
        <f t="shared" si="45"/>
        <v/>
      </c>
      <c r="I99" s="122" t="str">
        <f t="shared" si="45"/>
        <v/>
      </c>
      <c r="J99" s="122" t="str">
        <f t="shared" si="45"/>
        <v/>
      </c>
      <c r="K99" s="122" t="str">
        <f t="shared" si="45"/>
        <v/>
      </c>
      <c r="L99" s="122" t="str">
        <f t="shared" si="45"/>
        <v/>
      </c>
      <c r="M99" s="146" t="str">
        <f t="shared" si="45"/>
        <v/>
      </c>
      <c r="N99" s="99" t="str">
        <f t="shared" si="45"/>
        <v/>
      </c>
      <c r="O99" s="122" t="str">
        <f t="shared" si="45"/>
        <v/>
      </c>
      <c r="P99" s="122" t="str">
        <f t="shared" si="45"/>
        <v/>
      </c>
      <c r="Q99" s="122" t="str">
        <f t="shared" si="45"/>
        <v/>
      </c>
      <c r="R99" s="122" t="str">
        <f t="shared" si="45"/>
        <v/>
      </c>
      <c r="S99" s="122" t="str">
        <f t="shared" si="45"/>
        <v/>
      </c>
      <c r="T99" s="146" t="str">
        <f t="shared" si="45"/>
        <v/>
      </c>
      <c r="U99" s="99" t="str">
        <f t="shared" si="45"/>
        <v/>
      </c>
      <c r="V99" s="122" t="str">
        <f t="shared" si="45"/>
        <v/>
      </c>
      <c r="W99" s="122" t="str">
        <f t="shared" si="45"/>
        <v/>
      </c>
      <c r="X99" s="122" t="str">
        <f t="shared" si="45"/>
        <v/>
      </c>
      <c r="Y99" s="122" t="str">
        <f t="shared" si="45"/>
        <v/>
      </c>
      <c r="Z99" s="122" t="str">
        <f t="shared" si="45"/>
        <v/>
      </c>
      <c r="AA99" s="146" t="str">
        <f t="shared" si="45"/>
        <v/>
      </c>
      <c r="AB99" s="99" t="str">
        <f t="shared" si="45"/>
        <v/>
      </c>
      <c r="AC99" s="122" t="str">
        <f t="shared" si="45"/>
        <v/>
      </c>
      <c r="AD99" s="122" t="str">
        <f t="shared" si="45"/>
        <v/>
      </c>
      <c r="AE99" s="122" t="str">
        <f t="shared" si="45"/>
        <v/>
      </c>
      <c r="AF99" s="122" t="str">
        <f t="shared" si="45"/>
        <v/>
      </c>
      <c r="AG99" s="122" t="str">
        <f t="shared" si="45"/>
        <v/>
      </c>
      <c r="AH99" s="146" t="str">
        <f t="shared" si="45"/>
        <v/>
      </c>
      <c r="AI99" s="250" t="str">
        <f t="shared" si="45"/>
        <v/>
      </c>
      <c r="AJ99" s="122" t="str">
        <f t="shared" si="45"/>
        <v/>
      </c>
      <c r="AK99" s="122" t="str">
        <f t="shared" si="45"/>
        <v/>
      </c>
      <c r="AL99" s="278">
        <f>SUM(G99:AH99)</f>
        <v>0</v>
      </c>
      <c r="AM99" s="296">
        <f>AL99/4</f>
        <v>0</v>
      </c>
      <c r="AN99" s="317" t="str">
        <f>IF(C98="","",C98)</f>
        <v/>
      </c>
      <c r="AO99" s="336" t="str">
        <f>IF(D98="","",D98)</f>
        <v/>
      </c>
      <c r="AP99" s="348" t="str">
        <f>IF(D98&lt;&gt;"",VLOOKUP(D98,$AU$2:$AV$6,2,FALSE),"")</f>
        <v/>
      </c>
      <c r="AQ99" s="296">
        <f>ROUNDDOWN(AL99/$AL$6,2)</f>
        <v>0</v>
      </c>
      <c r="AR99" s="296">
        <f>IF(AP99=1,"",AQ99)</f>
        <v>0</v>
      </c>
    </row>
    <row r="100" spans="1:44" ht="15.95" hidden="1" customHeight="1">
      <c r="A100" s="3"/>
      <c r="B100" s="11" t="s">
        <v>120</v>
      </c>
      <c r="C100" s="23"/>
      <c r="D100" s="45"/>
      <c r="E100" s="60"/>
      <c r="F100" s="79" t="s">
        <v>229</v>
      </c>
      <c r="G100" s="98"/>
      <c r="H100" s="121"/>
      <c r="I100" s="130"/>
      <c r="J100" s="130"/>
      <c r="K100" s="130"/>
      <c r="L100" s="130"/>
      <c r="M100" s="145"/>
      <c r="N100" s="98"/>
      <c r="O100" s="121"/>
      <c r="P100" s="130"/>
      <c r="Q100" s="130"/>
      <c r="R100" s="130"/>
      <c r="S100" s="130"/>
      <c r="T100" s="145"/>
      <c r="U100" s="98"/>
      <c r="V100" s="121"/>
      <c r="W100" s="130"/>
      <c r="X100" s="130"/>
      <c r="Y100" s="130"/>
      <c r="Z100" s="130"/>
      <c r="AA100" s="145"/>
      <c r="AB100" s="98"/>
      <c r="AC100" s="121"/>
      <c r="AD100" s="130"/>
      <c r="AE100" s="130"/>
      <c r="AF100" s="130"/>
      <c r="AG100" s="130"/>
      <c r="AH100" s="145"/>
      <c r="AI100" s="249"/>
      <c r="AJ100" s="130"/>
      <c r="AK100" s="130"/>
      <c r="AL100" s="277">
        <f>SUM(G101:AK101)</f>
        <v>0</v>
      </c>
      <c r="AM100" s="295"/>
      <c r="AN100" s="316"/>
      <c r="AO100" s="335"/>
      <c r="AP100" s="295"/>
      <c r="AQ100" s="347"/>
      <c r="AR100" s="347"/>
    </row>
    <row r="101" spans="1:44" ht="15.95" hidden="1" customHeight="1">
      <c r="A101" s="3"/>
      <c r="B101" s="11"/>
      <c r="C101" s="24"/>
      <c r="D101" s="46"/>
      <c r="E101" s="61"/>
      <c r="F101" s="80" t="s">
        <v>63</v>
      </c>
      <c r="G101" s="99" t="str">
        <f t="shared" ref="G101:AK101" si="46">IF(G100&lt;&gt;"",VLOOKUP(G100,$AC$197:$AL$221,9,FALSE),"")</f>
        <v/>
      </c>
      <c r="H101" s="122" t="str">
        <f t="shared" si="46"/>
        <v/>
      </c>
      <c r="I101" s="122" t="str">
        <f t="shared" si="46"/>
        <v/>
      </c>
      <c r="J101" s="122" t="str">
        <f t="shared" si="46"/>
        <v/>
      </c>
      <c r="K101" s="122" t="str">
        <f t="shared" si="46"/>
        <v/>
      </c>
      <c r="L101" s="122" t="str">
        <f t="shared" si="46"/>
        <v/>
      </c>
      <c r="M101" s="146" t="str">
        <f t="shared" si="46"/>
        <v/>
      </c>
      <c r="N101" s="99" t="str">
        <f t="shared" si="46"/>
        <v/>
      </c>
      <c r="O101" s="122" t="str">
        <f t="shared" si="46"/>
        <v/>
      </c>
      <c r="P101" s="122" t="str">
        <f t="shared" si="46"/>
        <v/>
      </c>
      <c r="Q101" s="122" t="str">
        <f t="shared" si="46"/>
        <v/>
      </c>
      <c r="R101" s="122" t="str">
        <f t="shared" si="46"/>
        <v/>
      </c>
      <c r="S101" s="122" t="str">
        <f t="shared" si="46"/>
        <v/>
      </c>
      <c r="T101" s="146" t="str">
        <f t="shared" si="46"/>
        <v/>
      </c>
      <c r="U101" s="99" t="str">
        <f t="shared" si="46"/>
        <v/>
      </c>
      <c r="V101" s="122" t="str">
        <f t="shared" si="46"/>
        <v/>
      </c>
      <c r="W101" s="122" t="str">
        <f t="shared" si="46"/>
        <v/>
      </c>
      <c r="X101" s="122" t="str">
        <f t="shared" si="46"/>
        <v/>
      </c>
      <c r="Y101" s="122" t="str">
        <f t="shared" si="46"/>
        <v/>
      </c>
      <c r="Z101" s="122" t="str">
        <f t="shared" si="46"/>
        <v/>
      </c>
      <c r="AA101" s="146" t="str">
        <f t="shared" si="46"/>
        <v/>
      </c>
      <c r="AB101" s="99" t="str">
        <f t="shared" si="46"/>
        <v/>
      </c>
      <c r="AC101" s="122" t="str">
        <f t="shared" si="46"/>
        <v/>
      </c>
      <c r="AD101" s="122" t="str">
        <f t="shared" si="46"/>
        <v/>
      </c>
      <c r="AE101" s="122" t="str">
        <f t="shared" si="46"/>
        <v/>
      </c>
      <c r="AF101" s="122" t="str">
        <f t="shared" si="46"/>
        <v/>
      </c>
      <c r="AG101" s="122" t="str">
        <f t="shared" si="46"/>
        <v/>
      </c>
      <c r="AH101" s="146" t="str">
        <f t="shared" si="46"/>
        <v/>
      </c>
      <c r="AI101" s="250" t="str">
        <f t="shared" si="46"/>
        <v/>
      </c>
      <c r="AJ101" s="122" t="str">
        <f t="shared" si="46"/>
        <v/>
      </c>
      <c r="AK101" s="122" t="str">
        <f t="shared" si="46"/>
        <v/>
      </c>
      <c r="AL101" s="278">
        <f>SUM(G101:AH101)</f>
        <v>0</v>
      </c>
      <c r="AM101" s="296">
        <f>AL101/4</f>
        <v>0</v>
      </c>
      <c r="AN101" s="317" t="str">
        <f>IF(C100="","",C100)</f>
        <v/>
      </c>
      <c r="AO101" s="336" t="str">
        <f>IF(D100="","",D100)</f>
        <v/>
      </c>
      <c r="AP101" s="348" t="str">
        <f>IF(D100&lt;&gt;"",VLOOKUP(D100,$AU$2:$AV$6,2,FALSE),"")</f>
        <v/>
      </c>
      <c r="AQ101" s="296">
        <f>ROUNDDOWN(AL101/$AL$6,2)</f>
        <v>0</v>
      </c>
      <c r="AR101" s="296">
        <f>IF(AP101=1,"",AQ101)</f>
        <v>0</v>
      </c>
    </row>
    <row r="102" spans="1:44" ht="15.95" hidden="1" customHeight="1">
      <c r="A102" s="3"/>
      <c r="B102" s="11" t="s">
        <v>121</v>
      </c>
      <c r="C102" s="23"/>
      <c r="D102" s="45"/>
      <c r="E102" s="60"/>
      <c r="F102" s="79" t="s">
        <v>229</v>
      </c>
      <c r="G102" s="98"/>
      <c r="H102" s="121"/>
      <c r="I102" s="130"/>
      <c r="J102" s="130"/>
      <c r="K102" s="130"/>
      <c r="L102" s="130"/>
      <c r="M102" s="145"/>
      <c r="N102" s="98"/>
      <c r="O102" s="121"/>
      <c r="P102" s="130"/>
      <c r="Q102" s="130"/>
      <c r="R102" s="130"/>
      <c r="S102" s="130"/>
      <c r="T102" s="145"/>
      <c r="U102" s="98"/>
      <c r="V102" s="121"/>
      <c r="W102" s="130"/>
      <c r="X102" s="130"/>
      <c r="Y102" s="130"/>
      <c r="Z102" s="130"/>
      <c r="AA102" s="145"/>
      <c r="AB102" s="98"/>
      <c r="AC102" s="121"/>
      <c r="AD102" s="130"/>
      <c r="AE102" s="130"/>
      <c r="AF102" s="130"/>
      <c r="AG102" s="130"/>
      <c r="AH102" s="145"/>
      <c r="AI102" s="251"/>
      <c r="AJ102" s="121"/>
      <c r="AK102" s="121"/>
      <c r="AL102" s="277">
        <f>SUM(G103:AK103)</f>
        <v>0</v>
      </c>
      <c r="AM102" s="295"/>
      <c r="AN102" s="316"/>
      <c r="AO102" s="335"/>
      <c r="AP102" s="295"/>
      <c r="AQ102" s="347"/>
      <c r="AR102" s="347"/>
    </row>
    <row r="103" spans="1:44" ht="15.95" hidden="1" customHeight="1">
      <c r="A103" s="3"/>
      <c r="B103" s="11"/>
      <c r="C103" s="24"/>
      <c r="D103" s="46"/>
      <c r="E103" s="61"/>
      <c r="F103" s="80" t="s">
        <v>63</v>
      </c>
      <c r="G103" s="99" t="str">
        <f t="shared" ref="G103:AK103" si="47">IF(G102&lt;&gt;"",VLOOKUP(G102,$AC$197:$AL$221,9,FALSE),"")</f>
        <v/>
      </c>
      <c r="H103" s="122" t="str">
        <f t="shared" si="47"/>
        <v/>
      </c>
      <c r="I103" s="122" t="str">
        <f t="shared" si="47"/>
        <v/>
      </c>
      <c r="J103" s="122" t="str">
        <f t="shared" si="47"/>
        <v/>
      </c>
      <c r="K103" s="122" t="str">
        <f t="shared" si="47"/>
        <v/>
      </c>
      <c r="L103" s="122" t="str">
        <f t="shared" si="47"/>
        <v/>
      </c>
      <c r="M103" s="146" t="str">
        <f t="shared" si="47"/>
        <v/>
      </c>
      <c r="N103" s="99" t="str">
        <f t="shared" si="47"/>
        <v/>
      </c>
      <c r="O103" s="122" t="str">
        <f t="shared" si="47"/>
        <v/>
      </c>
      <c r="P103" s="122" t="str">
        <f t="shared" si="47"/>
        <v/>
      </c>
      <c r="Q103" s="122" t="str">
        <f t="shared" si="47"/>
        <v/>
      </c>
      <c r="R103" s="122" t="str">
        <f t="shared" si="47"/>
        <v/>
      </c>
      <c r="S103" s="122" t="str">
        <f t="shared" si="47"/>
        <v/>
      </c>
      <c r="T103" s="146" t="str">
        <f t="shared" si="47"/>
        <v/>
      </c>
      <c r="U103" s="99" t="str">
        <f t="shared" si="47"/>
        <v/>
      </c>
      <c r="V103" s="122" t="str">
        <f t="shared" si="47"/>
        <v/>
      </c>
      <c r="W103" s="122" t="str">
        <f t="shared" si="47"/>
        <v/>
      </c>
      <c r="X103" s="122" t="str">
        <f t="shared" si="47"/>
        <v/>
      </c>
      <c r="Y103" s="122" t="str">
        <f t="shared" si="47"/>
        <v/>
      </c>
      <c r="Z103" s="122" t="str">
        <f t="shared" si="47"/>
        <v/>
      </c>
      <c r="AA103" s="146" t="str">
        <f t="shared" si="47"/>
        <v/>
      </c>
      <c r="AB103" s="99" t="str">
        <f t="shared" si="47"/>
        <v/>
      </c>
      <c r="AC103" s="122" t="str">
        <f t="shared" si="47"/>
        <v/>
      </c>
      <c r="AD103" s="122" t="str">
        <f t="shared" si="47"/>
        <v/>
      </c>
      <c r="AE103" s="122" t="str">
        <f t="shared" si="47"/>
        <v/>
      </c>
      <c r="AF103" s="122" t="str">
        <f t="shared" si="47"/>
        <v/>
      </c>
      <c r="AG103" s="122" t="str">
        <f t="shared" si="47"/>
        <v/>
      </c>
      <c r="AH103" s="146" t="str">
        <f t="shared" si="47"/>
        <v/>
      </c>
      <c r="AI103" s="250" t="str">
        <f t="shared" si="47"/>
        <v/>
      </c>
      <c r="AJ103" s="122" t="str">
        <f t="shared" si="47"/>
        <v/>
      </c>
      <c r="AK103" s="122" t="str">
        <f t="shared" si="47"/>
        <v/>
      </c>
      <c r="AL103" s="278">
        <f>SUM(G103:AH103)</f>
        <v>0</v>
      </c>
      <c r="AM103" s="296">
        <f>AL103/4</f>
        <v>0</v>
      </c>
      <c r="AN103" s="317" t="str">
        <f>IF(C102="","",C102)</f>
        <v/>
      </c>
      <c r="AO103" s="336" t="str">
        <f>IF(D102="","",D102)</f>
        <v/>
      </c>
      <c r="AP103" s="348" t="str">
        <f>IF(D102&lt;&gt;"",VLOOKUP(D102,$AU$2:$AV$6,2,FALSE),"")</f>
        <v/>
      </c>
      <c r="AQ103" s="296">
        <f>ROUNDDOWN(AL103/$AL$6,2)</f>
        <v>0</v>
      </c>
      <c r="AR103" s="296">
        <f>IF(AP103=1,"",AQ103)</f>
        <v>0</v>
      </c>
    </row>
    <row r="104" spans="1:44" ht="15.95" hidden="1" customHeight="1">
      <c r="A104" s="3"/>
      <c r="B104" s="11" t="s">
        <v>124</v>
      </c>
      <c r="C104" s="23"/>
      <c r="D104" s="45"/>
      <c r="E104" s="60"/>
      <c r="F104" s="79" t="s">
        <v>229</v>
      </c>
      <c r="G104" s="98"/>
      <c r="H104" s="121"/>
      <c r="I104" s="130"/>
      <c r="J104" s="130"/>
      <c r="K104" s="130"/>
      <c r="L104" s="130"/>
      <c r="M104" s="145"/>
      <c r="N104" s="98"/>
      <c r="O104" s="121"/>
      <c r="P104" s="130"/>
      <c r="Q104" s="130"/>
      <c r="R104" s="130"/>
      <c r="S104" s="130"/>
      <c r="T104" s="145"/>
      <c r="U104" s="98"/>
      <c r="V104" s="121"/>
      <c r="W104" s="130"/>
      <c r="X104" s="130"/>
      <c r="Y104" s="130"/>
      <c r="Z104" s="130"/>
      <c r="AA104" s="145"/>
      <c r="AB104" s="98"/>
      <c r="AC104" s="121"/>
      <c r="AD104" s="130"/>
      <c r="AE104" s="130"/>
      <c r="AF104" s="130"/>
      <c r="AG104" s="130"/>
      <c r="AH104" s="145"/>
      <c r="AI104" s="251"/>
      <c r="AJ104" s="121"/>
      <c r="AK104" s="121"/>
      <c r="AL104" s="277">
        <f>SUM(G105:AK105)</f>
        <v>0</v>
      </c>
      <c r="AM104" s="295"/>
      <c r="AN104" s="316"/>
      <c r="AO104" s="335"/>
      <c r="AP104" s="295"/>
      <c r="AQ104" s="347"/>
      <c r="AR104" s="347"/>
    </row>
    <row r="105" spans="1:44" ht="15.95" hidden="1" customHeight="1">
      <c r="A105" s="3"/>
      <c r="B105" s="11"/>
      <c r="C105" s="24"/>
      <c r="D105" s="46"/>
      <c r="E105" s="61"/>
      <c r="F105" s="80" t="s">
        <v>63</v>
      </c>
      <c r="G105" s="99" t="str">
        <f t="shared" ref="G105:AK105" si="48">IF(G104&lt;&gt;"",VLOOKUP(G104,$AC$197:$AL$221,9,FALSE),"")</f>
        <v/>
      </c>
      <c r="H105" s="122" t="str">
        <f t="shared" si="48"/>
        <v/>
      </c>
      <c r="I105" s="122" t="str">
        <f t="shared" si="48"/>
        <v/>
      </c>
      <c r="J105" s="122" t="str">
        <f t="shared" si="48"/>
        <v/>
      </c>
      <c r="K105" s="122" t="str">
        <f t="shared" si="48"/>
        <v/>
      </c>
      <c r="L105" s="122" t="str">
        <f t="shared" si="48"/>
        <v/>
      </c>
      <c r="M105" s="146" t="str">
        <f t="shared" si="48"/>
        <v/>
      </c>
      <c r="N105" s="99" t="str">
        <f t="shared" si="48"/>
        <v/>
      </c>
      <c r="O105" s="122" t="str">
        <f t="shared" si="48"/>
        <v/>
      </c>
      <c r="P105" s="122" t="str">
        <f t="shared" si="48"/>
        <v/>
      </c>
      <c r="Q105" s="122" t="str">
        <f t="shared" si="48"/>
        <v/>
      </c>
      <c r="R105" s="122" t="str">
        <f t="shared" si="48"/>
        <v/>
      </c>
      <c r="S105" s="122" t="str">
        <f t="shared" si="48"/>
        <v/>
      </c>
      <c r="T105" s="146" t="str">
        <f t="shared" si="48"/>
        <v/>
      </c>
      <c r="U105" s="99" t="str">
        <f t="shared" si="48"/>
        <v/>
      </c>
      <c r="V105" s="122" t="str">
        <f t="shared" si="48"/>
        <v/>
      </c>
      <c r="W105" s="122" t="str">
        <f t="shared" si="48"/>
        <v/>
      </c>
      <c r="X105" s="122" t="str">
        <f t="shared" si="48"/>
        <v/>
      </c>
      <c r="Y105" s="122" t="str">
        <f t="shared" si="48"/>
        <v/>
      </c>
      <c r="Z105" s="122" t="str">
        <f t="shared" si="48"/>
        <v/>
      </c>
      <c r="AA105" s="146" t="str">
        <f t="shared" si="48"/>
        <v/>
      </c>
      <c r="AB105" s="99" t="str">
        <f t="shared" si="48"/>
        <v/>
      </c>
      <c r="AC105" s="122" t="str">
        <f t="shared" si="48"/>
        <v/>
      </c>
      <c r="AD105" s="122" t="str">
        <f t="shared" si="48"/>
        <v/>
      </c>
      <c r="AE105" s="122" t="str">
        <f t="shared" si="48"/>
        <v/>
      </c>
      <c r="AF105" s="122" t="str">
        <f t="shared" si="48"/>
        <v/>
      </c>
      <c r="AG105" s="122" t="str">
        <f t="shared" si="48"/>
        <v/>
      </c>
      <c r="AH105" s="146" t="str">
        <f t="shared" si="48"/>
        <v/>
      </c>
      <c r="AI105" s="250" t="str">
        <f t="shared" si="48"/>
        <v/>
      </c>
      <c r="AJ105" s="122" t="str">
        <f t="shared" si="48"/>
        <v/>
      </c>
      <c r="AK105" s="122" t="str">
        <f t="shared" si="48"/>
        <v/>
      </c>
      <c r="AL105" s="278">
        <f>SUM(G105:AH105)</f>
        <v>0</v>
      </c>
      <c r="AM105" s="296">
        <f>AL105/4</f>
        <v>0</v>
      </c>
      <c r="AN105" s="317" t="str">
        <f>IF(C104="","",C104)</f>
        <v/>
      </c>
      <c r="AO105" s="336" t="str">
        <f>IF(D104="","",D104)</f>
        <v/>
      </c>
      <c r="AP105" s="348" t="str">
        <f>IF(D104&lt;&gt;"",VLOOKUP(D104,$AU$2:$AV$6,2,FALSE),"")</f>
        <v/>
      </c>
      <c r="AQ105" s="296">
        <f>ROUNDDOWN(AL105/$AL$6,2)</f>
        <v>0</v>
      </c>
      <c r="AR105" s="296">
        <f>IF(AP105=1,"",AQ105)</f>
        <v>0</v>
      </c>
    </row>
    <row r="106" spans="1:44" ht="15.95" hidden="1" customHeight="1">
      <c r="A106" s="3"/>
      <c r="B106" s="11" t="s">
        <v>126</v>
      </c>
      <c r="C106" s="23"/>
      <c r="D106" s="45"/>
      <c r="E106" s="60"/>
      <c r="F106" s="79" t="s">
        <v>229</v>
      </c>
      <c r="G106" s="98"/>
      <c r="H106" s="121"/>
      <c r="I106" s="130"/>
      <c r="J106" s="130"/>
      <c r="K106" s="130"/>
      <c r="L106" s="130"/>
      <c r="M106" s="145"/>
      <c r="N106" s="98"/>
      <c r="O106" s="121"/>
      <c r="P106" s="130"/>
      <c r="Q106" s="130"/>
      <c r="R106" s="130"/>
      <c r="S106" s="130"/>
      <c r="T106" s="145"/>
      <c r="U106" s="98"/>
      <c r="V106" s="121"/>
      <c r="W106" s="130"/>
      <c r="X106" s="130"/>
      <c r="Y106" s="130"/>
      <c r="Z106" s="130"/>
      <c r="AA106" s="145"/>
      <c r="AB106" s="98"/>
      <c r="AC106" s="121"/>
      <c r="AD106" s="130"/>
      <c r="AE106" s="130"/>
      <c r="AF106" s="130"/>
      <c r="AG106" s="130"/>
      <c r="AH106" s="145"/>
      <c r="AI106" s="249"/>
      <c r="AJ106" s="130"/>
      <c r="AK106" s="130"/>
      <c r="AL106" s="277">
        <f>SUM(G107:AK107)</f>
        <v>0</v>
      </c>
      <c r="AM106" s="295"/>
      <c r="AN106" s="316"/>
      <c r="AO106" s="335"/>
      <c r="AP106" s="295"/>
      <c r="AQ106" s="347"/>
      <c r="AR106" s="347"/>
    </row>
    <row r="107" spans="1:44" ht="15.95" hidden="1" customHeight="1">
      <c r="A107" s="3"/>
      <c r="B107" s="11"/>
      <c r="C107" s="24"/>
      <c r="D107" s="46"/>
      <c r="E107" s="61"/>
      <c r="F107" s="80" t="s">
        <v>63</v>
      </c>
      <c r="G107" s="99" t="str">
        <f t="shared" ref="G107:AK107" si="49">IF(G106&lt;&gt;"",VLOOKUP(G106,$AC$197:$AL$221,9,FALSE),"")</f>
        <v/>
      </c>
      <c r="H107" s="122" t="str">
        <f t="shared" si="49"/>
        <v/>
      </c>
      <c r="I107" s="122" t="str">
        <f t="shared" si="49"/>
        <v/>
      </c>
      <c r="J107" s="122" t="str">
        <f t="shared" si="49"/>
        <v/>
      </c>
      <c r="K107" s="122" t="str">
        <f t="shared" si="49"/>
        <v/>
      </c>
      <c r="L107" s="122" t="str">
        <f t="shared" si="49"/>
        <v/>
      </c>
      <c r="M107" s="146" t="str">
        <f t="shared" si="49"/>
        <v/>
      </c>
      <c r="N107" s="99" t="str">
        <f t="shared" si="49"/>
        <v/>
      </c>
      <c r="O107" s="122" t="str">
        <f t="shared" si="49"/>
        <v/>
      </c>
      <c r="P107" s="122" t="str">
        <f t="shared" si="49"/>
        <v/>
      </c>
      <c r="Q107" s="122" t="str">
        <f t="shared" si="49"/>
        <v/>
      </c>
      <c r="R107" s="122" t="str">
        <f t="shared" si="49"/>
        <v/>
      </c>
      <c r="S107" s="122" t="str">
        <f t="shared" si="49"/>
        <v/>
      </c>
      <c r="T107" s="146" t="str">
        <f t="shared" si="49"/>
        <v/>
      </c>
      <c r="U107" s="99" t="str">
        <f t="shared" si="49"/>
        <v/>
      </c>
      <c r="V107" s="122" t="str">
        <f t="shared" si="49"/>
        <v/>
      </c>
      <c r="W107" s="122" t="str">
        <f t="shared" si="49"/>
        <v/>
      </c>
      <c r="X107" s="122" t="str">
        <f t="shared" si="49"/>
        <v/>
      </c>
      <c r="Y107" s="122" t="str">
        <f t="shared" si="49"/>
        <v/>
      </c>
      <c r="Z107" s="122" t="str">
        <f t="shared" si="49"/>
        <v/>
      </c>
      <c r="AA107" s="146" t="str">
        <f t="shared" si="49"/>
        <v/>
      </c>
      <c r="AB107" s="99" t="str">
        <f t="shared" si="49"/>
        <v/>
      </c>
      <c r="AC107" s="122" t="str">
        <f t="shared" si="49"/>
        <v/>
      </c>
      <c r="AD107" s="122" t="str">
        <f t="shared" si="49"/>
        <v/>
      </c>
      <c r="AE107" s="122" t="str">
        <f t="shared" si="49"/>
        <v/>
      </c>
      <c r="AF107" s="122" t="str">
        <f t="shared" si="49"/>
        <v/>
      </c>
      <c r="AG107" s="122" t="str">
        <f t="shared" si="49"/>
        <v/>
      </c>
      <c r="AH107" s="146" t="str">
        <f t="shared" si="49"/>
        <v/>
      </c>
      <c r="AI107" s="250" t="str">
        <f t="shared" si="49"/>
        <v/>
      </c>
      <c r="AJ107" s="122" t="str">
        <f t="shared" si="49"/>
        <v/>
      </c>
      <c r="AK107" s="122" t="str">
        <f t="shared" si="49"/>
        <v/>
      </c>
      <c r="AL107" s="278">
        <f>SUM(G107:AH107)</f>
        <v>0</v>
      </c>
      <c r="AM107" s="296">
        <f>AL107/4</f>
        <v>0</v>
      </c>
      <c r="AN107" s="317" t="str">
        <f>IF(C106="","",C106)</f>
        <v/>
      </c>
      <c r="AO107" s="336" t="str">
        <f>IF(D106="","",D106)</f>
        <v/>
      </c>
      <c r="AP107" s="348" t="str">
        <f>IF(D106&lt;&gt;"",VLOOKUP(D106,$AU$2:$AV$6,2,FALSE),"")</f>
        <v/>
      </c>
      <c r="AQ107" s="296">
        <f>ROUNDDOWN(AL107/$AL$6,2)</f>
        <v>0</v>
      </c>
      <c r="AR107" s="296">
        <f>IF(AP107=1,"",AQ107)</f>
        <v>0</v>
      </c>
    </row>
    <row r="108" spans="1:44" ht="15.95" hidden="1" customHeight="1">
      <c r="A108" s="3"/>
      <c r="B108" s="11" t="s">
        <v>127</v>
      </c>
      <c r="C108" s="23"/>
      <c r="D108" s="45"/>
      <c r="E108" s="60"/>
      <c r="F108" s="79" t="s">
        <v>229</v>
      </c>
      <c r="G108" s="98"/>
      <c r="H108" s="121"/>
      <c r="I108" s="130"/>
      <c r="J108" s="130"/>
      <c r="K108" s="130"/>
      <c r="L108" s="130"/>
      <c r="M108" s="145"/>
      <c r="N108" s="98"/>
      <c r="O108" s="121"/>
      <c r="P108" s="130"/>
      <c r="Q108" s="130"/>
      <c r="R108" s="130"/>
      <c r="S108" s="130"/>
      <c r="T108" s="145"/>
      <c r="U108" s="98"/>
      <c r="V108" s="121"/>
      <c r="W108" s="130"/>
      <c r="X108" s="130"/>
      <c r="Y108" s="130"/>
      <c r="Z108" s="130"/>
      <c r="AA108" s="145"/>
      <c r="AB108" s="98"/>
      <c r="AC108" s="121"/>
      <c r="AD108" s="130"/>
      <c r="AE108" s="130"/>
      <c r="AF108" s="130"/>
      <c r="AG108" s="130"/>
      <c r="AH108" s="145"/>
      <c r="AI108" s="249"/>
      <c r="AJ108" s="130"/>
      <c r="AK108" s="130"/>
      <c r="AL108" s="277">
        <f>SUM(G109:AK109)</f>
        <v>0</v>
      </c>
      <c r="AM108" s="295"/>
      <c r="AN108" s="316"/>
      <c r="AO108" s="335"/>
      <c r="AP108" s="295"/>
      <c r="AQ108" s="347"/>
      <c r="AR108" s="347"/>
    </row>
    <row r="109" spans="1:44" ht="15.95" hidden="1" customHeight="1">
      <c r="A109" s="3"/>
      <c r="B109" s="11"/>
      <c r="C109" s="24"/>
      <c r="D109" s="46"/>
      <c r="E109" s="61"/>
      <c r="F109" s="80" t="s">
        <v>63</v>
      </c>
      <c r="G109" s="99" t="str">
        <f t="shared" ref="G109:AK109" si="50">IF(G108&lt;&gt;"",VLOOKUP(G108,$AC$197:$AL$221,9,FALSE),"")</f>
        <v/>
      </c>
      <c r="H109" s="122" t="str">
        <f t="shared" si="50"/>
        <v/>
      </c>
      <c r="I109" s="122" t="str">
        <f t="shared" si="50"/>
        <v/>
      </c>
      <c r="J109" s="122" t="str">
        <f t="shared" si="50"/>
        <v/>
      </c>
      <c r="K109" s="122" t="str">
        <f t="shared" si="50"/>
        <v/>
      </c>
      <c r="L109" s="122" t="str">
        <f t="shared" si="50"/>
        <v/>
      </c>
      <c r="M109" s="146" t="str">
        <f t="shared" si="50"/>
        <v/>
      </c>
      <c r="N109" s="99" t="str">
        <f t="shared" si="50"/>
        <v/>
      </c>
      <c r="O109" s="122" t="str">
        <f t="shared" si="50"/>
        <v/>
      </c>
      <c r="P109" s="122" t="str">
        <f t="shared" si="50"/>
        <v/>
      </c>
      <c r="Q109" s="122" t="str">
        <f t="shared" si="50"/>
        <v/>
      </c>
      <c r="R109" s="122" t="str">
        <f t="shared" si="50"/>
        <v/>
      </c>
      <c r="S109" s="122" t="str">
        <f t="shared" si="50"/>
        <v/>
      </c>
      <c r="T109" s="146" t="str">
        <f t="shared" si="50"/>
        <v/>
      </c>
      <c r="U109" s="99" t="str">
        <f t="shared" si="50"/>
        <v/>
      </c>
      <c r="V109" s="122" t="str">
        <f t="shared" si="50"/>
        <v/>
      </c>
      <c r="W109" s="122" t="str">
        <f t="shared" si="50"/>
        <v/>
      </c>
      <c r="X109" s="122" t="str">
        <f t="shared" si="50"/>
        <v/>
      </c>
      <c r="Y109" s="122" t="str">
        <f t="shared" si="50"/>
        <v/>
      </c>
      <c r="Z109" s="122" t="str">
        <f t="shared" si="50"/>
        <v/>
      </c>
      <c r="AA109" s="146" t="str">
        <f t="shared" si="50"/>
        <v/>
      </c>
      <c r="AB109" s="99" t="str">
        <f t="shared" si="50"/>
        <v/>
      </c>
      <c r="AC109" s="122" t="str">
        <f t="shared" si="50"/>
        <v/>
      </c>
      <c r="AD109" s="122" t="str">
        <f t="shared" si="50"/>
        <v/>
      </c>
      <c r="AE109" s="122" t="str">
        <f t="shared" si="50"/>
        <v/>
      </c>
      <c r="AF109" s="122" t="str">
        <f t="shared" si="50"/>
        <v/>
      </c>
      <c r="AG109" s="122" t="str">
        <f t="shared" si="50"/>
        <v/>
      </c>
      <c r="AH109" s="146" t="str">
        <f t="shared" si="50"/>
        <v/>
      </c>
      <c r="AI109" s="250" t="str">
        <f t="shared" si="50"/>
        <v/>
      </c>
      <c r="AJ109" s="122" t="str">
        <f t="shared" si="50"/>
        <v/>
      </c>
      <c r="AK109" s="122" t="str">
        <f t="shared" si="50"/>
        <v/>
      </c>
      <c r="AL109" s="278">
        <f>SUM(G109:AH109)</f>
        <v>0</v>
      </c>
      <c r="AM109" s="296">
        <f>AL109/4</f>
        <v>0</v>
      </c>
      <c r="AN109" s="317" t="str">
        <f>IF(C108="","",C108)</f>
        <v/>
      </c>
      <c r="AO109" s="336" t="str">
        <f>IF(D108="","",D108)</f>
        <v/>
      </c>
      <c r="AP109" s="348" t="str">
        <f>IF(D108&lt;&gt;"",VLOOKUP(D108,$AU$2:$AV$6,2,FALSE),"")</f>
        <v/>
      </c>
      <c r="AQ109" s="296">
        <f>ROUNDDOWN(AL109/$AL$6,2)</f>
        <v>0</v>
      </c>
      <c r="AR109" s="296">
        <f>IF(AP109=1,"",AQ109)</f>
        <v>0</v>
      </c>
    </row>
    <row r="110" spans="1:44" ht="15.95" hidden="1" customHeight="1">
      <c r="A110" s="3"/>
      <c r="B110" s="11" t="s">
        <v>128</v>
      </c>
      <c r="C110" s="23"/>
      <c r="D110" s="45"/>
      <c r="E110" s="60"/>
      <c r="F110" s="79" t="s">
        <v>229</v>
      </c>
      <c r="G110" s="98"/>
      <c r="H110" s="121"/>
      <c r="I110" s="130"/>
      <c r="J110" s="130"/>
      <c r="K110" s="130"/>
      <c r="L110" s="130"/>
      <c r="M110" s="145"/>
      <c r="N110" s="98"/>
      <c r="O110" s="121"/>
      <c r="P110" s="130"/>
      <c r="Q110" s="130"/>
      <c r="R110" s="130"/>
      <c r="S110" s="130"/>
      <c r="T110" s="145"/>
      <c r="U110" s="98"/>
      <c r="V110" s="121"/>
      <c r="W110" s="130"/>
      <c r="X110" s="130"/>
      <c r="Y110" s="130"/>
      <c r="Z110" s="130"/>
      <c r="AA110" s="145"/>
      <c r="AB110" s="98"/>
      <c r="AC110" s="121"/>
      <c r="AD110" s="130"/>
      <c r="AE110" s="130"/>
      <c r="AF110" s="130"/>
      <c r="AG110" s="130"/>
      <c r="AH110" s="145"/>
      <c r="AI110" s="251"/>
      <c r="AJ110" s="121"/>
      <c r="AK110" s="121"/>
      <c r="AL110" s="277">
        <f>SUM(G111:AK111)</f>
        <v>0</v>
      </c>
      <c r="AM110" s="295"/>
      <c r="AN110" s="316"/>
      <c r="AO110" s="335"/>
      <c r="AP110" s="295"/>
      <c r="AQ110" s="347"/>
      <c r="AR110" s="347"/>
    </row>
    <row r="111" spans="1:44" ht="15.95" hidden="1" customHeight="1">
      <c r="A111" s="3"/>
      <c r="B111" s="11"/>
      <c r="C111" s="24"/>
      <c r="D111" s="46"/>
      <c r="E111" s="61"/>
      <c r="F111" s="80" t="s">
        <v>63</v>
      </c>
      <c r="G111" s="99" t="str">
        <f t="shared" ref="G111:AK111" si="51">IF(G110&lt;&gt;"",VLOOKUP(G110,$AC$197:$AL$221,9,FALSE),"")</f>
        <v/>
      </c>
      <c r="H111" s="122" t="str">
        <f t="shared" si="51"/>
        <v/>
      </c>
      <c r="I111" s="122" t="str">
        <f t="shared" si="51"/>
        <v/>
      </c>
      <c r="J111" s="122" t="str">
        <f t="shared" si="51"/>
        <v/>
      </c>
      <c r="K111" s="122" t="str">
        <f t="shared" si="51"/>
        <v/>
      </c>
      <c r="L111" s="122" t="str">
        <f t="shared" si="51"/>
        <v/>
      </c>
      <c r="M111" s="146" t="str">
        <f t="shared" si="51"/>
        <v/>
      </c>
      <c r="N111" s="99" t="str">
        <f t="shared" si="51"/>
        <v/>
      </c>
      <c r="O111" s="122" t="str">
        <f t="shared" si="51"/>
        <v/>
      </c>
      <c r="P111" s="122" t="str">
        <f t="shared" si="51"/>
        <v/>
      </c>
      <c r="Q111" s="122" t="str">
        <f t="shared" si="51"/>
        <v/>
      </c>
      <c r="R111" s="122" t="str">
        <f t="shared" si="51"/>
        <v/>
      </c>
      <c r="S111" s="122" t="str">
        <f t="shared" si="51"/>
        <v/>
      </c>
      <c r="T111" s="146" t="str">
        <f t="shared" si="51"/>
        <v/>
      </c>
      <c r="U111" s="99" t="str">
        <f t="shared" si="51"/>
        <v/>
      </c>
      <c r="V111" s="122" t="str">
        <f t="shared" si="51"/>
        <v/>
      </c>
      <c r="W111" s="122" t="str">
        <f t="shared" si="51"/>
        <v/>
      </c>
      <c r="X111" s="122" t="str">
        <f t="shared" si="51"/>
        <v/>
      </c>
      <c r="Y111" s="122" t="str">
        <f t="shared" si="51"/>
        <v/>
      </c>
      <c r="Z111" s="122" t="str">
        <f t="shared" si="51"/>
        <v/>
      </c>
      <c r="AA111" s="146" t="str">
        <f t="shared" si="51"/>
        <v/>
      </c>
      <c r="AB111" s="99" t="str">
        <f t="shared" si="51"/>
        <v/>
      </c>
      <c r="AC111" s="122" t="str">
        <f t="shared" si="51"/>
        <v/>
      </c>
      <c r="AD111" s="122" t="str">
        <f t="shared" si="51"/>
        <v/>
      </c>
      <c r="AE111" s="122" t="str">
        <f t="shared" si="51"/>
        <v/>
      </c>
      <c r="AF111" s="122" t="str">
        <f t="shared" si="51"/>
        <v/>
      </c>
      <c r="AG111" s="122" t="str">
        <f t="shared" si="51"/>
        <v/>
      </c>
      <c r="AH111" s="146" t="str">
        <f t="shared" si="51"/>
        <v/>
      </c>
      <c r="AI111" s="250" t="str">
        <f t="shared" si="51"/>
        <v/>
      </c>
      <c r="AJ111" s="122" t="str">
        <f t="shared" si="51"/>
        <v/>
      </c>
      <c r="AK111" s="122" t="str">
        <f t="shared" si="51"/>
        <v/>
      </c>
      <c r="AL111" s="278">
        <f>SUM(G111:AH111)</f>
        <v>0</v>
      </c>
      <c r="AM111" s="296">
        <f>AL111/4</f>
        <v>0</v>
      </c>
      <c r="AN111" s="317" t="str">
        <f>IF(C110="","",C110)</f>
        <v/>
      </c>
      <c r="AO111" s="336" t="str">
        <f>IF(D110="","",D110)</f>
        <v/>
      </c>
      <c r="AP111" s="348" t="str">
        <f>IF(D110&lt;&gt;"",VLOOKUP(D110,$AU$2:$AV$6,2,FALSE),"")</f>
        <v/>
      </c>
      <c r="AQ111" s="296">
        <f>ROUNDDOWN(AL111/$AL$6,2)</f>
        <v>0</v>
      </c>
      <c r="AR111" s="296">
        <f>IF(AP111=1,"",AQ111)</f>
        <v>0</v>
      </c>
    </row>
    <row r="112" spans="1:44" ht="15.95" hidden="1" customHeight="1">
      <c r="A112" s="3"/>
      <c r="B112" s="11" t="s">
        <v>130</v>
      </c>
      <c r="C112" s="23"/>
      <c r="D112" s="45"/>
      <c r="E112" s="60"/>
      <c r="F112" s="79" t="s">
        <v>229</v>
      </c>
      <c r="G112" s="98"/>
      <c r="H112" s="121"/>
      <c r="I112" s="130"/>
      <c r="J112" s="130"/>
      <c r="K112" s="130"/>
      <c r="L112" s="130"/>
      <c r="M112" s="145"/>
      <c r="N112" s="98"/>
      <c r="O112" s="121"/>
      <c r="P112" s="130"/>
      <c r="Q112" s="130"/>
      <c r="R112" s="130"/>
      <c r="S112" s="130"/>
      <c r="T112" s="145"/>
      <c r="U112" s="98"/>
      <c r="V112" s="121"/>
      <c r="W112" s="130"/>
      <c r="X112" s="130"/>
      <c r="Y112" s="130"/>
      <c r="Z112" s="130"/>
      <c r="AA112" s="145"/>
      <c r="AB112" s="98"/>
      <c r="AC112" s="121"/>
      <c r="AD112" s="130"/>
      <c r="AE112" s="130"/>
      <c r="AF112" s="130"/>
      <c r="AG112" s="130"/>
      <c r="AH112" s="145"/>
      <c r="AI112" s="251"/>
      <c r="AJ112" s="121"/>
      <c r="AK112" s="121"/>
      <c r="AL112" s="277">
        <f>SUM(G113:AK113)</f>
        <v>0</v>
      </c>
      <c r="AM112" s="295"/>
      <c r="AN112" s="316"/>
      <c r="AO112" s="335"/>
      <c r="AP112" s="295"/>
      <c r="AQ112" s="347"/>
      <c r="AR112" s="347"/>
    </row>
    <row r="113" spans="1:44" ht="15.95" hidden="1" customHeight="1">
      <c r="A113" s="3"/>
      <c r="B113" s="11"/>
      <c r="C113" s="24"/>
      <c r="D113" s="46"/>
      <c r="E113" s="61"/>
      <c r="F113" s="80" t="s">
        <v>63</v>
      </c>
      <c r="G113" s="99" t="str">
        <f t="shared" ref="G113:AK113" si="52">IF(G112&lt;&gt;"",VLOOKUP(G112,$AC$197:$AL$221,9,FALSE),"")</f>
        <v/>
      </c>
      <c r="H113" s="122" t="str">
        <f t="shared" si="52"/>
        <v/>
      </c>
      <c r="I113" s="122" t="str">
        <f t="shared" si="52"/>
        <v/>
      </c>
      <c r="J113" s="122" t="str">
        <f t="shared" si="52"/>
        <v/>
      </c>
      <c r="K113" s="122" t="str">
        <f t="shared" si="52"/>
        <v/>
      </c>
      <c r="L113" s="122" t="str">
        <f t="shared" si="52"/>
        <v/>
      </c>
      <c r="M113" s="146" t="str">
        <f t="shared" si="52"/>
        <v/>
      </c>
      <c r="N113" s="99" t="str">
        <f t="shared" si="52"/>
        <v/>
      </c>
      <c r="O113" s="122" t="str">
        <f t="shared" si="52"/>
        <v/>
      </c>
      <c r="P113" s="122" t="str">
        <f t="shared" si="52"/>
        <v/>
      </c>
      <c r="Q113" s="122" t="str">
        <f t="shared" si="52"/>
        <v/>
      </c>
      <c r="R113" s="122" t="str">
        <f t="shared" si="52"/>
        <v/>
      </c>
      <c r="S113" s="122" t="str">
        <f t="shared" si="52"/>
        <v/>
      </c>
      <c r="T113" s="146" t="str">
        <f t="shared" si="52"/>
        <v/>
      </c>
      <c r="U113" s="99" t="str">
        <f t="shared" si="52"/>
        <v/>
      </c>
      <c r="V113" s="122" t="str">
        <f t="shared" si="52"/>
        <v/>
      </c>
      <c r="W113" s="122" t="str">
        <f t="shared" si="52"/>
        <v/>
      </c>
      <c r="X113" s="122" t="str">
        <f t="shared" si="52"/>
        <v/>
      </c>
      <c r="Y113" s="122" t="str">
        <f t="shared" si="52"/>
        <v/>
      </c>
      <c r="Z113" s="122" t="str">
        <f t="shared" si="52"/>
        <v/>
      </c>
      <c r="AA113" s="146" t="str">
        <f t="shared" si="52"/>
        <v/>
      </c>
      <c r="AB113" s="99" t="str">
        <f t="shared" si="52"/>
        <v/>
      </c>
      <c r="AC113" s="122" t="str">
        <f t="shared" si="52"/>
        <v/>
      </c>
      <c r="AD113" s="122" t="str">
        <f t="shared" si="52"/>
        <v/>
      </c>
      <c r="AE113" s="122" t="str">
        <f t="shared" si="52"/>
        <v/>
      </c>
      <c r="AF113" s="122" t="str">
        <f t="shared" si="52"/>
        <v/>
      </c>
      <c r="AG113" s="122" t="str">
        <f t="shared" si="52"/>
        <v/>
      </c>
      <c r="AH113" s="146" t="str">
        <f t="shared" si="52"/>
        <v/>
      </c>
      <c r="AI113" s="250" t="str">
        <f t="shared" si="52"/>
        <v/>
      </c>
      <c r="AJ113" s="122" t="str">
        <f t="shared" si="52"/>
        <v/>
      </c>
      <c r="AK113" s="122" t="str">
        <f t="shared" si="52"/>
        <v/>
      </c>
      <c r="AL113" s="278">
        <f>SUM(G113:AH113)</f>
        <v>0</v>
      </c>
      <c r="AM113" s="296">
        <f>AL113/4</f>
        <v>0</v>
      </c>
      <c r="AN113" s="317" t="str">
        <f>IF(C112="","",C112)</f>
        <v/>
      </c>
      <c r="AO113" s="336" t="str">
        <f>IF(D112="","",D112)</f>
        <v/>
      </c>
      <c r="AP113" s="348" t="str">
        <f>IF(D112&lt;&gt;"",VLOOKUP(D112,$AU$2:$AV$6,2,FALSE),"")</f>
        <v/>
      </c>
      <c r="AQ113" s="296">
        <f>ROUNDDOWN(AL113/$AL$6,2)</f>
        <v>0</v>
      </c>
      <c r="AR113" s="296">
        <f>IF(AP113=1,"",AQ113)</f>
        <v>0</v>
      </c>
    </row>
    <row r="114" spans="1:44" ht="15.95" hidden="1" customHeight="1">
      <c r="A114" s="3"/>
      <c r="B114" s="11" t="s">
        <v>132</v>
      </c>
      <c r="C114" s="23"/>
      <c r="D114" s="45"/>
      <c r="E114" s="60"/>
      <c r="F114" s="79" t="s">
        <v>229</v>
      </c>
      <c r="G114" s="98"/>
      <c r="H114" s="121"/>
      <c r="I114" s="130"/>
      <c r="J114" s="130"/>
      <c r="K114" s="130"/>
      <c r="L114" s="130"/>
      <c r="M114" s="145"/>
      <c r="N114" s="98"/>
      <c r="O114" s="121"/>
      <c r="P114" s="130"/>
      <c r="Q114" s="130"/>
      <c r="R114" s="130"/>
      <c r="S114" s="130"/>
      <c r="T114" s="145"/>
      <c r="U114" s="98"/>
      <c r="V114" s="121"/>
      <c r="W114" s="130"/>
      <c r="X114" s="130"/>
      <c r="Y114" s="130"/>
      <c r="Z114" s="130"/>
      <c r="AA114" s="145"/>
      <c r="AB114" s="98"/>
      <c r="AC114" s="121"/>
      <c r="AD114" s="130"/>
      <c r="AE114" s="130"/>
      <c r="AF114" s="130"/>
      <c r="AG114" s="130"/>
      <c r="AH114" s="145"/>
      <c r="AI114" s="249"/>
      <c r="AJ114" s="130"/>
      <c r="AK114" s="130"/>
      <c r="AL114" s="277">
        <f>SUM(G115:AK115)</f>
        <v>0</v>
      </c>
      <c r="AM114" s="295"/>
      <c r="AN114" s="316"/>
      <c r="AO114" s="335"/>
      <c r="AP114" s="295"/>
      <c r="AQ114" s="347"/>
      <c r="AR114" s="347"/>
    </row>
    <row r="115" spans="1:44" ht="15.95" hidden="1" customHeight="1">
      <c r="A115" s="3"/>
      <c r="B115" s="11"/>
      <c r="C115" s="24"/>
      <c r="D115" s="46"/>
      <c r="E115" s="61"/>
      <c r="F115" s="80" t="s">
        <v>63</v>
      </c>
      <c r="G115" s="99" t="str">
        <f t="shared" ref="G115:AK115" si="53">IF(G114&lt;&gt;"",VLOOKUP(G114,$AC$197:$AL$221,9,FALSE),"")</f>
        <v/>
      </c>
      <c r="H115" s="122" t="str">
        <f t="shared" si="53"/>
        <v/>
      </c>
      <c r="I115" s="122" t="str">
        <f t="shared" si="53"/>
        <v/>
      </c>
      <c r="J115" s="122" t="str">
        <f t="shared" si="53"/>
        <v/>
      </c>
      <c r="K115" s="122" t="str">
        <f t="shared" si="53"/>
        <v/>
      </c>
      <c r="L115" s="122" t="str">
        <f t="shared" si="53"/>
        <v/>
      </c>
      <c r="M115" s="146" t="str">
        <f t="shared" si="53"/>
        <v/>
      </c>
      <c r="N115" s="99" t="str">
        <f t="shared" si="53"/>
        <v/>
      </c>
      <c r="O115" s="122" t="str">
        <f t="shared" si="53"/>
        <v/>
      </c>
      <c r="P115" s="122" t="str">
        <f t="shared" si="53"/>
        <v/>
      </c>
      <c r="Q115" s="122" t="str">
        <f t="shared" si="53"/>
        <v/>
      </c>
      <c r="R115" s="122" t="str">
        <f t="shared" si="53"/>
        <v/>
      </c>
      <c r="S115" s="122" t="str">
        <f t="shared" si="53"/>
        <v/>
      </c>
      <c r="T115" s="146" t="str">
        <f t="shared" si="53"/>
        <v/>
      </c>
      <c r="U115" s="99" t="str">
        <f t="shared" si="53"/>
        <v/>
      </c>
      <c r="V115" s="122" t="str">
        <f t="shared" si="53"/>
        <v/>
      </c>
      <c r="W115" s="122" t="str">
        <f t="shared" si="53"/>
        <v/>
      </c>
      <c r="X115" s="122" t="str">
        <f t="shared" si="53"/>
        <v/>
      </c>
      <c r="Y115" s="122" t="str">
        <f t="shared" si="53"/>
        <v/>
      </c>
      <c r="Z115" s="122" t="str">
        <f t="shared" si="53"/>
        <v/>
      </c>
      <c r="AA115" s="146" t="str">
        <f t="shared" si="53"/>
        <v/>
      </c>
      <c r="AB115" s="99" t="str">
        <f t="shared" si="53"/>
        <v/>
      </c>
      <c r="AC115" s="122" t="str">
        <f t="shared" si="53"/>
        <v/>
      </c>
      <c r="AD115" s="122" t="str">
        <f t="shared" si="53"/>
        <v/>
      </c>
      <c r="AE115" s="122" t="str">
        <f t="shared" si="53"/>
        <v/>
      </c>
      <c r="AF115" s="122" t="str">
        <f t="shared" si="53"/>
        <v/>
      </c>
      <c r="AG115" s="122" t="str">
        <f t="shared" si="53"/>
        <v/>
      </c>
      <c r="AH115" s="146" t="str">
        <f t="shared" si="53"/>
        <v/>
      </c>
      <c r="AI115" s="250" t="str">
        <f t="shared" si="53"/>
        <v/>
      </c>
      <c r="AJ115" s="122" t="str">
        <f t="shared" si="53"/>
        <v/>
      </c>
      <c r="AK115" s="122" t="str">
        <f t="shared" si="53"/>
        <v/>
      </c>
      <c r="AL115" s="278">
        <f>SUM(G115:AH115)</f>
        <v>0</v>
      </c>
      <c r="AM115" s="296">
        <f>AL115/4</f>
        <v>0</v>
      </c>
      <c r="AN115" s="317" t="str">
        <f>IF(C114="","",C114)</f>
        <v/>
      </c>
      <c r="AO115" s="336" t="str">
        <f>IF(D114="","",D114)</f>
        <v/>
      </c>
      <c r="AP115" s="348" t="str">
        <f>IF(D114&lt;&gt;"",VLOOKUP(D114,$AU$2:$AV$6,2,FALSE),"")</f>
        <v/>
      </c>
      <c r="AQ115" s="296">
        <f>ROUNDDOWN(AL115/$AL$6,2)</f>
        <v>0</v>
      </c>
      <c r="AR115" s="296">
        <f>IF(AP115=1,"",AQ115)</f>
        <v>0</v>
      </c>
    </row>
    <row r="116" spans="1:44" ht="15.95" hidden="1" customHeight="1">
      <c r="A116" s="3"/>
      <c r="B116" s="11" t="s">
        <v>133</v>
      </c>
      <c r="C116" s="23"/>
      <c r="D116" s="45"/>
      <c r="E116" s="60"/>
      <c r="F116" s="79" t="s">
        <v>229</v>
      </c>
      <c r="G116" s="98"/>
      <c r="H116" s="121"/>
      <c r="I116" s="130"/>
      <c r="J116" s="130"/>
      <c r="K116" s="130"/>
      <c r="L116" s="130"/>
      <c r="M116" s="145"/>
      <c r="N116" s="98"/>
      <c r="O116" s="121"/>
      <c r="P116" s="130"/>
      <c r="Q116" s="130"/>
      <c r="R116" s="130"/>
      <c r="S116" s="130"/>
      <c r="T116" s="145"/>
      <c r="U116" s="98"/>
      <c r="V116" s="121"/>
      <c r="W116" s="130"/>
      <c r="X116" s="130"/>
      <c r="Y116" s="130"/>
      <c r="Z116" s="130"/>
      <c r="AA116" s="145"/>
      <c r="AB116" s="98"/>
      <c r="AC116" s="121"/>
      <c r="AD116" s="130"/>
      <c r="AE116" s="130"/>
      <c r="AF116" s="130"/>
      <c r="AG116" s="130"/>
      <c r="AH116" s="145"/>
      <c r="AI116" s="249"/>
      <c r="AJ116" s="130"/>
      <c r="AK116" s="130"/>
      <c r="AL116" s="277">
        <f>SUM(G117:AK117)</f>
        <v>0</v>
      </c>
      <c r="AM116" s="295"/>
      <c r="AN116" s="316"/>
      <c r="AO116" s="335"/>
      <c r="AP116" s="295"/>
      <c r="AQ116" s="347"/>
      <c r="AR116" s="347"/>
    </row>
    <row r="117" spans="1:44" ht="15.95" hidden="1" customHeight="1">
      <c r="A117" s="3"/>
      <c r="B117" s="11"/>
      <c r="C117" s="24"/>
      <c r="D117" s="46"/>
      <c r="E117" s="61"/>
      <c r="F117" s="80" t="s">
        <v>63</v>
      </c>
      <c r="G117" s="99" t="str">
        <f t="shared" ref="G117:AK117" si="54">IF(G116&lt;&gt;"",VLOOKUP(G116,$AC$197:$AL$221,9,FALSE),"")</f>
        <v/>
      </c>
      <c r="H117" s="122" t="str">
        <f t="shared" si="54"/>
        <v/>
      </c>
      <c r="I117" s="122" t="str">
        <f t="shared" si="54"/>
        <v/>
      </c>
      <c r="J117" s="122" t="str">
        <f t="shared" si="54"/>
        <v/>
      </c>
      <c r="K117" s="122" t="str">
        <f t="shared" si="54"/>
        <v/>
      </c>
      <c r="L117" s="122" t="str">
        <f t="shared" si="54"/>
        <v/>
      </c>
      <c r="M117" s="146" t="str">
        <f t="shared" si="54"/>
        <v/>
      </c>
      <c r="N117" s="99" t="str">
        <f t="shared" si="54"/>
        <v/>
      </c>
      <c r="O117" s="122" t="str">
        <f t="shared" si="54"/>
        <v/>
      </c>
      <c r="P117" s="122" t="str">
        <f t="shared" si="54"/>
        <v/>
      </c>
      <c r="Q117" s="122" t="str">
        <f t="shared" si="54"/>
        <v/>
      </c>
      <c r="R117" s="122" t="str">
        <f t="shared" si="54"/>
        <v/>
      </c>
      <c r="S117" s="122" t="str">
        <f t="shared" si="54"/>
        <v/>
      </c>
      <c r="T117" s="146" t="str">
        <f t="shared" si="54"/>
        <v/>
      </c>
      <c r="U117" s="99" t="str">
        <f t="shared" si="54"/>
        <v/>
      </c>
      <c r="V117" s="122" t="str">
        <f t="shared" si="54"/>
        <v/>
      </c>
      <c r="W117" s="122" t="str">
        <f t="shared" si="54"/>
        <v/>
      </c>
      <c r="X117" s="122" t="str">
        <f t="shared" si="54"/>
        <v/>
      </c>
      <c r="Y117" s="122" t="str">
        <f t="shared" si="54"/>
        <v/>
      </c>
      <c r="Z117" s="122" t="str">
        <f t="shared" si="54"/>
        <v/>
      </c>
      <c r="AA117" s="146" t="str">
        <f t="shared" si="54"/>
        <v/>
      </c>
      <c r="AB117" s="99" t="str">
        <f t="shared" si="54"/>
        <v/>
      </c>
      <c r="AC117" s="122" t="str">
        <f t="shared" si="54"/>
        <v/>
      </c>
      <c r="AD117" s="122" t="str">
        <f t="shared" si="54"/>
        <v/>
      </c>
      <c r="AE117" s="122" t="str">
        <f t="shared" si="54"/>
        <v/>
      </c>
      <c r="AF117" s="122" t="str">
        <f t="shared" si="54"/>
        <v/>
      </c>
      <c r="AG117" s="122" t="str">
        <f t="shared" si="54"/>
        <v/>
      </c>
      <c r="AH117" s="146" t="str">
        <f t="shared" si="54"/>
        <v/>
      </c>
      <c r="AI117" s="250" t="str">
        <f t="shared" si="54"/>
        <v/>
      </c>
      <c r="AJ117" s="122" t="str">
        <f t="shared" si="54"/>
        <v/>
      </c>
      <c r="AK117" s="122" t="str">
        <f t="shared" si="54"/>
        <v/>
      </c>
      <c r="AL117" s="278">
        <f>SUM(G117:AH117)</f>
        <v>0</v>
      </c>
      <c r="AM117" s="296">
        <f>AL117/4</f>
        <v>0</v>
      </c>
      <c r="AN117" s="317" t="str">
        <f>IF(C116="","",C116)</f>
        <v/>
      </c>
      <c r="AO117" s="336" t="str">
        <f>IF(D116="","",D116)</f>
        <v/>
      </c>
      <c r="AP117" s="348" t="str">
        <f>IF(D116&lt;&gt;"",VLOOKUP(D116,$AU$2:$AV$6,2,FALSE),"")</f>
        <v/>
      </c>
      <c r="AQ117" s="296">
        <f>ROUNDDOWN(AL117/$AL$6,2)</f>
        <v>0</v>
      </c>
      <c r="AR117" s="296">
        <f>IF(AP117=1,"",AQ117)</f>
        <v>0</v>
      </c>
    </row>
    <row r="118" spans="1:44" ht="15.95" hidden="1" customHeight="1">
      <c r="A118" s="3"/>
      <c r="B118" s="11" t="s">
        <v>69</v>
      </c>
      <c r="C118" s="23"/>
      <c r="D118" s="45"/>
      <c r="E118" s="60"/>
      <c r="F118" s="79" t="s">
        <v>229</v>
      </c>
      <c r="G118" s="98"/>
      <c r="H118" s="121"/>
      <c r="I118" s="130"/>
      <c r="J118" s="130"/>
      <c r="K118" s="130"/>
      <c r="L118" s="130"/>
      <c r="M118" s="145"/>
      <c r="N118" s="98"/>
      <c r="O118" s="121"/>
      <c r="P118" s="130"/>
      <c r="Q118" s="130"/>
      <c r="R118" s="130"/>
      <c r="S118" s="130"/>
      <c r="T118" s="145"/>
      <c r="U118" s="98"/>
      <c r="V118" s="121"/>
      <c r="W118" s="130"/>
      <c r="X118" s="130"/>
      <c r="Y118" s="130"/>
      <c r="Z118" s="130"/>
      <c r="AA118" s="145"/>
      <c r="AB118" s="98"/>
      <c r="AC118" s="121"/>
      <c r="AD118" s="130"/>
      <c r="AE118" s="130"/>
      <c r="AF118" s="130"/>
      <c r="AG118" s="130"/>
      <c r="AH118" s="145"/>
      <c r="AI118" s="251"/>
      <c r="AJ118" s="121"/>
      <c r="AK118" s="121"/>
      <c r="AL118" s="277">
        <f>SUM(G119:AK119)</f>
        <v>0</v>
      </c>
      <c r="AM118" s="295"/>
      <c r="AN118" s="316"/>
      <c r="AO118" s="335"/>
      <c r="AP118" s="295"/>
      <c r="AQ118" s="347"/>
      <c r="AR118" s="347"/>
    </row>
    <row r="119" spans="1:44" ht="15.95" hidden="1" customHeight="1">
      <c r="A119" s="3"/>
      <c r="B119" s="11"/>
      <c r="C119" s="24"/>
      <c r="D119" s="46"/>
      <c r="E119" s="61"/>
      <c r="F119" s="80" t="s">
        <v>63</v>
      </c>
      <c r="G119" s="99" t="str">
        <f t="shared" ref="G119:AK119" si="55">IF(G118&lt;&gt;"",VLOOKUP(G118,$AC$197:$AL$221,9,FALSE),"")</f>
        <v/>
      </c>
      <c r="H119" s="122" t="str">
        <f t="shared" si="55"/>
        <v/>
      </c>
      <c r="I119" s="122" t="str">
        <f t="shared" si="55"/>
        <v/>
      </c>
      <c r="J119" s="122" t="str">
        <f t="shared" si="55"/>
        <v/>
      </c>
      <c r="K119" s="122" t="str">
        <f t="shared" si="55"/>
        <v/>
      </c>
      <c r="L119" s="122" t="str">
        <f t="shared" si="55"/>
        <v/>
      </c>
      <c r="M119" s="146" t="str">
        <f t="shared" si="55"/>
        <v/>
      </c>
      <c r="N119" s="99" t="str">
        <f t="shared" si="55"/>
        <v/>
      </c>
      <c r="O119" s="122" t="str">
        <f t="shared" si="55"/>
        <v/>
      </c>
      <c r="P119" s="122" t="str">
        <f t="shared" si="55"/>
        <v/>
      </c>
      <c r="Q119" s="122" t="str">
        <f t="shared" si="55"/>
        <v/>
      </c>
      <c r="R119" s="122" t="str">
        <f t="shared" si="55"/>
        <v/>
      </c>
      <c r="S119" s="122" t="str">
        <f t="shared" si="55"/>
        <v/>
      </c>
      <c r="T119" s="146" t="str">
        <f t="shared" si="55"/>
        <v/>
      </c>
      <c r="U119" s="99" t="str">
        <f t="shared" si="55"/>
        <v/>
      </c>
      <c r="V119" s="122" t="str">
        <f t="shared" si="55"/>
        <v/>
      </c>
      <c r="W119" s="122" t="str">
        <f t="shared" si="55"/>
        <v/>
      </c>
      <c r="X119" s="122" t="str">
        <f t="shared" si="55"/>
        <v/>
      </c>
      <c r="Y119" s="122" t="str">
        <f t="shared" si="55"/>
        <v/>
      </c>
      <c r="Z119" s="122" t="str">
        <f t="shared" si="55"/>
        <v/>
      </c>
      <c r="AA119" s="146" t="str">
        <f t="shared" si="55"/>
        <v/>
      </c>
      <c r="AB119" s="99" t="str">
        <f t="shared" si="55"/>
        <v/>
      </c>
      <c r="AC119" s="122" t="str">
        <f t="shared" si="55"/>
        <v/>
      </c>
      <c r="AD119" s="122" t="str">
        <f t="shared" si="55"/>
        <v/>
      </c>
      <c r="AE119" s="122" t="str">
        <f t="shared" si="55"/>
        <v/>
      </c>
      <c r="AF119" s="122" t="str">
        <f t="shared" si="55"/>
        <v/>
      </c>
      <c r="AG119" s="122" t="str">
        <f t="shared" si="55"/>
        <v/>
      </c>
      <c r="AH119" s="146" t="str">
        <f t="shared" si="55"/>
        <v/>
      </c>
      <c r="AI119" s="250" t="str">
        <f t="shared" si="55"/>
        <v/>
      </c>
      <c r="AJ119" s="122" t="str">
        <f t="shared" si="55"/>
        <v/>
      </c>
      <c r="AK119" s="122" t="str">
        <f t="shared" si="55"/>
        <v/>
      </c>
      <c r="AL119" s="278">
        <f>SUM(G119:AH119)</f>
        <v>0</v>
      </c>
      <c r="AM119" s="296">
        <f>AL119/4</f>
        <v>0</v>
      </c>
      <c r="AN119" s="317" t="str">
        <f>IF(C118="","",C118)</f>
        <v/>
      </c>
      <c r="AO119" s="336" t="str">
        <f>IF(D118="","",D118)</f>
        <v/>
      </c>
      <c r="AP119" s="348" t="str">
        <f>IF(D118&lt;&gt;"",VLOOKUP(D118,$AU$2:$AV$6,2,FALSE),"")</f>
        <v/>
      </c>
      <c r="AQ119" s="296">
        <f>ROUNDDOWN(AL119/$AL$6,2)</f>
        <v>0</v>
      </c>
      <c r="AR119" s="296">
        <f>IF(AP119=1,"",AQ119)</f>
        <v>0</v>
      </c>
    </row>
    <row r="120" spans="1:44" ht="15.95" hidden="1" customHeight="1">
      <c r="A120" s="3"/>
      <c r="B120" s="11" t="s">
        <v>134</v>
      </c>
      <c r="C120" s="23"/>
      <c r="D120" s="45"/>
      <c r="E120" s="60"/>
      <c r="F120" s="79" t="s">
        <v>229</v>
      </c>
      <c r="G120" s="98"/>
      <c r="H120" s="121"/>
      <c r="I120" s="130"/>
      <c r="J120" s="130"/>
      <c r="K120" s="130"/>
      <c r="L120" s="130"/>
      <c r="M120" s="145"/>
      <c r="N120" s="98"/>
      <c r="O120" s="121"/>
      <c r="P120" s="130"/>
      <c r="Q120" s="130"/>
      <c r="R120" s="130"/>
      <c r="S120" s="130"/>
      <c r="T120" s="145"/>
      <c r="U120" s="98"/>
      <c r="V120" s="121"/>
      <c r="W120" s="130"/>
      <c r="X120" s="130"/>
      <c r="Y120" s="130"/>
      <c r="Z120" s="130"/>
      <c r="AA120" s="145"/>
      <c r="AB120" s="98"/>
      <c r="AC120" s="121"/>
      <c r="AD120" s="130"/>
      <c r="AE120" s="130"/>
      <c r="AF120" s="130"/>
      <c r="AG120" s="130"/>
      <c r="AH120" s="145"/>
      <c r="AI120" s="251"/>
      <c r="AJ120" s="121"/>
      <c r="AK120" s="121"/>
      <c r="AL120" s="277">
        <f>SUM(G121:AK121)</f>
        <v>0</v>
      </c>
      <c r="AM120" s="295"/>
      <c r="AN120" s="316"/>
      <c r="AO120" s="335"/>
      <c r="AP120" s="295"/>
      <c r="AQ120" s="347"/>
      <c r="AR120" s="347"/>
    </row>
    <row r="121" spans="1:44" ht="15.95" hidden="1" customHeight="1">
      <c r="A121" s="3"/>
      <c r="B121" s="11"/>
      <c r="C121" s="24"/>
      <c r="D121" s="46"/>
      <c r="E121" s="61"/>
      <c r="F121" s="80" t="s">
        <v>63</v>
      </c>
      <c r="G121" s="99" t="str">
        <f t="shared" ref="G121:AK121" si="56">IF(G120&lt;&gt;"",VLOOKUP(G120,$AC$197:$AL$221,9,FALSE),"")</f>
        <v/>
      </c>
      <c r="H121" s="122" t="str">
        <f t="shared" si="56"/>
        <v/>
      </c>
      <c r="I121" s="122" t="str">
        <f t="shared" si="56"/>
        <v/>
      </c>
      <c r="J121" s="122" t="str">
        <f t="shared" si="56"/>
        <v/>
      </c>
      <c r="K121" s="122" t="str">
        <f t="shared" si="56"/>
        <v/>
      </c>
      <c r="L121" s="122" t="str">
        <f t="shared" si="56"/>
        <v/>
      </c>
      <c r="M121" s="146" t="str">
        <f t="shared" si="56"/>
        <v/>
      </c>
      <c r="N121" s="99" t="str">
        <f t="shared" si="56"/>
        <v/>
      </c>
      <c r="O121" s="122" t="str">
        <f t="shared" si="56"/>
        <v/>
      </c>
      <c r="P121" s="122" t="str">
        <f t="shared" si="56"/>
        <v/>
      </c>
      <c r="Q121" s="122" t="str">
        <f t="shared" si="56"/>
        <v/>
      </c>
      <c r="R121" s="122" t="str">
        <f t="shared" si="56"/>
        <v/>
      </c>
      <c r="S121" s="122" t="str">
        <f t="shared" si="56"/>
        <v/>
      </c>
      <c r="T121" s="146" t="str">
        <f t="shared" si="56"/>
        <v/>
      </c>
      <c r="U121" s="99" t="str">
        <f t="shared" si="56"/>
        <v/>
      </c>
      <c r="V121" s="122" t="str">
        <f t="shared" si="56"/>
        <v/>
      </c>
      <c r="W121" s="122" t="str">
        <f t="shared" si="56"/>
        <v/>
      </c>
      <c r="X121" s="122" t="str">
        <f t="shared" si="56"/>
        <v/>
      </c>
      <c r="Y121" s="122" t="str">
        <f t="shared" si="56"/>
        <v/>
      </c>
      <c r="Z121" s="122" t="str">
        <f t="shared" si="56"/>
        <v/>
      </c>
      <c r="AA121" s="146" t="str">
        <f t="shared" si="56"/>
        <v/>
      </c>
      <c r="AB121" s="99" t="str">
        <f t="shared" si="56"/>
        <v/>
      </c>
      <c r="AC121" s="122" t="str">
        <f t="shared" si="56"/>
        <v/>
      </c>
      <c r="AD121" s="122" t="str">
        <f t="shared" si="56"/>
        <v/>
      </c>
      <c r="AE121" s="122" t="str">
        <f t="shared" si="56"/>
        <v/>
      </c>
      <c r="AF121" s="122" t="str">
        <f t="shared" si="56"/>
        <v/>
      </c>
      <c r="AG121" s="122" t="str">
        <f t="shared" si="56"/>
        <v/>
      </c>
      <c r="AH121" s="146" t="str">
        <f t="shared" si="56"/>
        <v/>
      </c>
      <c r="AI121" s="250" t="str">
        <f t="shared" si="56"/>
        <v/>
      </c>
      <c r="AJ121" s="122" t="str">
        <f t="shared" si="56"/>
        <v/>
      </c>
      <c r="AK121" s="122" t="str">
        <f t="shared" si="56"/>
        <v/>
      </c>
      <c r="AL121" s="278">
        <f>SUM(G121:AH121)</f>
        <v>0</v>
      </c>
      <c r="AM121" s="296">
        <f>AL121/4</f>
        <v>0</v>
      </c>
      <c r="AN121" s="317" t="str">
        <f>IF(C120="","",C120)</f>
        <v/>
      </c>
      <c r="AO121" s="336" t="str">
        <f>IF(D120="","",D120)</f>
        <v/>
      </c>
      <c r="AP121" s="348" t="str">
        <f>IF(D120&lt;&gt;"",VLOOKUP(D120,$AU$2:$AV$6,2,FALSE),"")</f>
        <v/>
      </c>
      <c r="AQ121" s="296">
        <f>ROUNDDOWN(AL121/$AL$6,2)</f>
        <v>0</v>
      </c>
      <c r="AR121" s="296">
        <f>IF(AP121=1,"",AQ121)</f>
        <v>0</v>
      </c>
    </row>
    <row r="122" spans="1:44" ht="15.95" hidden="1" customHeight="1">
      <c r="A122" s="3"/>
      <c r="B122" s="11" t="s">
        <v>135</v>
      </c>
      <c r="C122" s="23"/>
      <c r="D122" s="45"/>
      <c r="E122" s="60"/>
      <c r="F122" s="79" t="s">
        <v>229</v>
      </c>
      <c r="G122" s="98"/>
      <c r="H122" s="121"/>
      <c r="I122" s="130"/>
      <c r="J122" s="130"/>
      <c r="K122" s="130"/>
      <c r="L122" s="130"/>
      <c r="M122" s="145"/>
      <c r="N122" s="98"/>
      <c r="O122" s="121"/>
      <c r="P122" s="130"/>
      <c r="Q122" s="130"/>
      <c r="R122" s="130"/>
      <c r="S122" s="130"/>
      <c r="T122" s="145"/>
      <c r="U122" s="98"/>
      <c r="V122" s="121"/>
      <c r="W122" s="130"/>
      <c r="X122" s="130"/>
      <c r="Y122" s="130"/>
      <c r="Z122" s="130"/>
      <c r="AA122" s="145"/>
      <c r="AB122" s="98"/>
      <c r="AC122" s="121"/>
      <c r="AD122" s="130"/>
      <c r="AE122" s="130"/>
      <c r="AF122" s="130"/>
      <c r="AG122" s="130"/>
      <c r="AH122" s="145"/>
      <c r="AI122" s="251"/>
      <c r="AJ122" s="121"/>
      <c r="AK122" s="121"/>
      <c r="AL122" s="277">
        <f>SUM(G123:AK123)</f>
        <v>0</v>
      </c>
      <c r="AM122" s="295"/>
      <c r="AN122" s="316"/>
      <c r="AO122" s="335"/>
      <c r="AP122" s="295"/>
      <c r="AQ122" s="347"/>
      <c r="AR122" s="347"/>
    </row>
    <row r="123" spans="1:44" ht="15.95" hidden="1" customHeight="1">
      <c r="A123" s="3"/>
      <c r="B123" s="11"/>
      <c r="C123" s="24"/>
      <c r="D123" s="46"/>
      <c r="E123" s="61"/>
      <c r="F123" s="80" t="s">
        <v>63</v>
      </c>
      <c r="G123" s="99" t="str">
        <f t="shared" ref="G123:AK123" si="57">IF(G122&lt;&gt;"",VLOOKUP(G122,$AC$197:$AL$221,9,FALSE),"")</f>
        <v/>
      </c>
      <c r="H123" s="122" t="str">
        <f t="shared" si="57"/>
        <v/>
      </c>
      <c r="I123" s="122" t="str">
        <f t="shared" si="57"/>
        <v/>
      </c>
      <c r="J123" s="122" t="str">
        <f t="shared" si="57"/>
        <v/>
      </c>
      <c r="K123" s="122" t="str">
        <f t="shared" si="57"/>
        <v/>
      </c>
      <c r="L123" s="122" t="str">
        <f t="shared" si="57"/>
        <v/>
      </c>
      <c r="M123" s="146" t="str">
        <f t="shared" si="57"/>
        <v/>
      </c>
      <c r="N123" s="99" t="str">
        <f t="shared" si="57"/>
        <v/>
      </c>
      <c r="O123" s="122" t="str">
        <f t="shared" si="57"/>
        <v/>
      </c>
      <c r="P123" s="122" t="str">
        <f t="shared" si="57"/>
        <v/>
      </c>
      <c r="Q123" s="122" t="str">
        <f t="shared" si="57"/>
        <v/>
      </c>
      <c r="R123" s="122" t="str">
        <f t="shared" si="57"/>
        <v/>
      </c>
      <c r="S123" s="122" t="str">
        <f t="shared" si="57"/>
        <v/>
      </c>
      <c r="T123" s="146" t="str">
        <f t="shared" si="57"/>
        <v/>
      </c>
      <c r="U123" s="99" t="str">
        <f t="shared" si="57"/>
        <v/>
      </c>
      <c r="V123" s="122" t="str">
        <f t="shared" si="57"/>
        <v/>
      </c>
      <c r="W123" s="122" t="str">
        <f t="shared" si="57"/>
        <v/>
      </c>
      <c r="X123" s="122" t="str">
        <f t="shared" si="57"/>
        <v/>
      </c>
      <c r="Y123" s="122" t="str">
        <f t="shared" si="57"/>
        <v/>
      </c>
      <c r="Z123" s="122" t="str">
        <f t="shared" si="57"/>
        <v/>
      </c>
      <c r="AA123" s="146" t="str">
        <f t="shared" si="57"/>
        <v/>
      </c>
      <c r="AB123" s="99" t="str">
        <f t="shared" si="57"/>
        <v/>
      </c>
      <c r="AC123" s="122" t="str">
        <f t="shared" si="57"/>
        <v/>
      </c>
      <c r="AD123" s="122" t="str">
        <f t="shared" si="57"/>
        <v/>
      </c>
      <c r="AE123" s="122" t="str">
        <f t="shared" si="57"/>
        <v/>
      </c>
      <c r="AF123" s="122" t="str">
        <f t="shared" si="57"/>
        <v/>
      </c>
      <c r="AG123" s="122" t="str">
        <f t="shared" si="57"/>
        <v/>
      </c>
      <c r="AH123" s="146" t="str">
        <f t="shared" si="57"/>
        <v/>
      </c>
      <c r="AI123" s="250" t="str">
        <f t="shared" si="57"/>
        <v/>
      </c>
      <c r="AJ123" s="122" t="str">
        <f t="shared" si="57"/>
        <v/>
      </c>
      <c r="AK123" s="122" t="str">
        <f t="shared" si="57"/>
        <v/>
      </c>
      <c r="AL123" s="278">
        <f>SUM(G123:AH123)</f>
        <v>0</v>
      </c>
      <c r="AM123" s="296">
        <f>AL123/4</f>
        <v>0</v>
      </c>
      <c r="AN123" s="317" t="str">
        <f>IF(C122="","",C122)</f>
        <v/>
      </c>
      <c r="AO123" s="336" t="str">
        <f>IF(D122="","",D122)</f>
        <v/>
      </c>
      <c r="AP123" s="348" t="str">
        <f>IF(D122&lt;&gt;"",VLOOKUP(D122,$AU$2:$AV$6,2,FALSE),"")</f>
        <v/>
      </c>
      <c r="AQ123" s="296">
        <f>ROUNDDOWN(AL123/$AL$6,2)</f>
        <v>0</v>
      </c>
      <c r="AR123" s="296">
        <f>IF(AP123=1,"",AQ123)</f>
        <v>0</v>
      </c>
    </row>
    <row r="124" spans="1:44" ht="15.95" hidden="1" customHeight="1">
      <c r="A124" s="3"/>
      <c r="B124" s="11" t="s">
        <v>136</v>
      </c>
      <c r="C124" s="23"/>
      <c r="D124" s="45"/>
      <c r="E124" s="60"/>
      <c r="F124" s="79" t="s">
        <v>229</v>
      </c>
      <c r="G124" s="98"/>
      <c r="H124" s="121"/>
      <c r="I124" s="130"/>
      <c r="J124" s="130"/>
      <c r="K124" s="130"/>
      <c r="L124" s="130"/>
      <c r="M124" s="145"/>
      <c r="N124" s="98"/>
      <c r="O124" s="121"/>
      <c r="P124" s="130"/>
      <c r="Q124" s="130"/>
      <c r="R124" s="130"/>
      <c r="S124" s="130"/>
      <c r="T124" s="145"/>
      <c r="U124" s="98"/>
      <c r="V124" s="121"/>
      <c r="W124" s="130"/>
      <c r="X124" s="130"/>
      <c r="Y124" s="130"/>
      <c r="Z124" s="130"/>
      <c r="AA124" s="145"/>
      <c r="AB124" s="98"/>
      <c r="AC124" s="121"/>
      <c r="AD124" s="130"/>
      <c r="AE124" s="130"/>
      <c r="AF124" s="130"/>
      <c r="AG124" s="130"/>
      <c r="AH124" s="145"/>
      <c r="AI124" s="251"/>
      <c r="AJ124" s="121"/>
      <c r="AK124" s="121"/>
      <c r="AL124" s="277">
        <f>SUM(G125:AK125)</f>
        <v>0</v>
      </c>
      <c r="AM124" s="295"/>
      <c r="AN124" s="316"/>
      <c r="AO124" s="335"/>
      <c r="AP124" s="295"/>
      <c r="AQ124" s="347"/>
      <c r="AR124" s="347"/>
    </row>
    <row r="125" spans="1:44" ht="15.95" hidden="1" customHeight="1">
      <c r="A125" s="3"/>
      <c r="B125" s="11"/>
      <c r="C125" s="24"/>
      <c r="D125" s="46"/>
      <c r="E125" s="61"/>
      <c r="F125" s="80" t="s">
        <v>63</v>
      </c>
      <c r="G125" s="99" t="str">
        <f t="shared" ref="G125:AK125" si="58">IF(G124&lt;&gt;"",VLOOKUP(G124,$AC$197:$AL$221,9,FALSE),"")</f>
        <v/>
      </c>
      <c r="H125" s="122" t="str">
        <f t="shared" si="58"/>
        <v/>
      </c>
      <c r="I125" s="122" t="str">
        <f t="shared" si="58"/>
        <v/>
      </c>
      <c r="J125" s="122" t="str">
        <f t="shared" si="58"/>
        <v/>
      </c>
      <c r="K125" s="122" t="str">
        <f t="shared" si="58"/>
        <v/>
      </c>
      <c r="L125" s="122" t="str">
        <f t="shared" si="58"/>
        <v/>
      </c>
      <c r="M125" s="146" t="str">
        <f t="shared" si="58"/>
        <v/>
      </c>
      <c r="N125" s="99" t="str">
        <f t="shared" si="58"/>
        <v/>
      </c>
      <c r="O125" s="122" t="str">
        <f t="shared" si="58"/>
        <v/>
      </c>
      <c r="P125" s="122" t="str">
        <f t="shared" si="58"/>
        <v/>
      </c>
      <c r="Q125" s="122" t="str">
        <f t="shared" si="58"/>
        <v/>
      </c>
      <c r="R125" s="122" t="str">
        <f t="shared" si="58"/>
        <v/>
      </c>
      <c r="S125" s="122" t="str">
        <f t="shared" si="58"/>
        <v/>
      </c>
      <c r="T125" s="146" t="str">
        <f t="shared" si="58"/>
        <v/>
      </c>
      <c r="U125" s="99" t="str">
        <f t="shared" si="58"/>
        <v/>
      </c>
      <c r="V125" s="122" t="str">
        <f t="shared" si="58"/>
        <v/>
      </c>
      <c r="W125" s="122" t="str">
        <f t="shared" si="58"/>
        <v/>
      </c>
      <c r="X125" s="122" t="str">
        <f t="shared" si="58"/>
        <v/>
      </c>
      <c r="Y125" s="122" t="str">
        <f t="shared" si="58"/>
        <v/>
      </c>
      <c r="Z125" s="122" t="str">
        <f t="shared" si="58"/>
        <v/>
      </c>
      <c r="AA125" s="146" t="str">
        <f t="shared" si="58"/>
        <v/>
      </c>
      <c r="AB125" s="99" t="str">
        <f t="shared" si="58"/>
        <v/>
      </c>
      <c r="AC125" s="122" t="str">
        <f t="shared" si="58"/>
        <v/>
      </c>
      <c r="AD125" s="122" t="str">
        <f t="shared" si="58"/>
        <v/>
      </c>
      <c r="AE125" s="122" t="str">
        <f t="shared" si="58"/>
        <v/>
      </c>
      <c r="AF125" s="122" t="str">
        <f t="shared" si="58"/>
        <v/>
      </c>
      <c r="AG125" s="122" t="str">
        <f t="shared" si="58"/>
        <v/>
      </c>
      <c r="AH125" s="146" t="str">
        <f t="shared" si="58"/>
        <v/>
      </c>
      <c r="AI125" s="250" t="str">
        <f t="shared" si="58"/>
        <v/>
      </c>
      <c r="AJ125" s="122" t="str">
        <f t="shared" si="58"/>
        <v/>
      </c>
      <c r="AK125" s="122" t="str">
        <f t="shared" si="58"/>
        <v/>
      </c>
      <c r="AL125" s="278">
        <f>SUM(G125:AH125)</f>
        <v>0</v>
      </c>
      <c r="AM125" s="296">
        <f>AL125/4</f>
        <v>0</v>
      </c>
      <c r="AN125" s="317" t="str">
        <f>IF(C124="","",C124)</f>
        <v/>
      </c>
      <c r="AO125" s="336" t="str">
        <f>IF(D124="","",D124)</f>
        <v/>
      </c>
      <c r="AP125" s="348" t="str">
        <f>IF(D124&lt;&gt;"",VLOOKUP(D124,$AU$2:$AV$6,2,FALSE),"")</f>
        <v/>
      </c>
      <c r="AQ125" s="296">
        <f>ROUNDDOWN(AL125/$AL$6,2)</f>
        <v>0</v>
      </c>
      <c r="AR125" s="296">
        <f>IF(AP125=1,"",AQ125)</f>
        <v>0</v>
      </c>
    </row>
    <row r="126" spans="1:44" ht="15.95" hidden="1" customHeight="1">
      <c r="A126" s="3"/>
      <c r="B126" s="11" t="s">
        <v>78</v>
      </c>
      <c r="C126" s="23"/>
      <c r="D126" s="45"/>
      <c r="E126" s="60"/>
      <c r="F126" s="79" t="s">
        <v>229</v>
      </c>
      <c r="G126" s="98"/>
      <c r="H126" s="121"/>
      <c r="I126" s="130"/>
      <c r="J126" s="130"/>
      <c r="K126" s="130"/>
      <c r="L126" s="130"/>
      <c r="M126" s="145"/>
      <c r="N126" s="98"/>
      <c r="O126" s="121"/>
      <c r="P126" s="130"/>
      <c r="Q126" s="130"/>
      <c r="R126" s="130"/>
      <c r="S126" s="130"/>
      <c r="T126" s="145"/>
      <c r="U126" s="98"/>
      <c r="V126" s="121"/>
      <c r="W126" s="130"/>
      <c r="X126" s="130"/>
      <c r="Y126" s="130"/>
      <c r="Z126" s="130"/>
      <c r="AA126" s="145"/>
      <c r="AB126" s="98"/>
      <c r="AC126" s="121"/>
      <c r="AD126" s="130"/>
      <c r="AE126" s="130"/>
      <c r="AF126" s="130"/>
      <c r="AG126" s="130"/>
      <c r="AH126" s="145"/>
      <c r="AI126" s="251"/>
      <c r="AJ126" s="121"/>
      <c r="AK126" s="121"/>
      <c r="AL126" s="277">
        <f>SUM(G127:AK127)</f>
        <v>0</v>
      </c>
      <c r="AM126" s="295"/>
      <c r="AN126" s="316"/>
      <c r="AO126" s="335"/>
      <c r="AP126" s="295"/>
      <c r="AQ126" s="347"/>
      <c r="AR126" s="347"/>
    </row>
    <row r="127" spans="1:44" ht="15.95" hidden="1" customHeight="1">
      <c r="A127" s="3"/>
      <c r="B127" s="11"/>
      <c r="C127" s="24"/>
      <c r="D127" s="46"/>
      <c r="E127" s="61"/>
      <c r="F127" s="80" t="s">
        <v>63</v>
      </c>
      <c r="G127" s="99" t="str">
        <f t="shared" ref="G127:AK127" si="59">IF(G126&lt;&gt;"",VLOOKUP(G126,$AC$197:$AL$221,9,FALSE),"")</f>
        <v/>
      </c>
      <c r="H127" s="122" t="str">
        <f t="shared" si="59"/>
        <v/>
      </c>
      <c r="I127" s="122" t="str">
        <f t="shared" si="59"/>
        <v/>
      </c>
      <c r="J127" s="122" t="str">
        <f t="shared" si="59"/>
        <v/>
      </c>
      <c r="K127" s="122" t="str">
        <f t="shared" si="59"/>
        <v/>
      </c>
      <c r="L127" s="122" t="str">
        <f t="shared" si="59"/>
        <v/>
      </c>
      <c r="M127" s="146" t="str">
        <f t="shared" si="59"/>
        <v/>
      </c>
      <c r="N127" s="99" t="str">
        <f t="shared" si="59"/>
        <v/>
      </c>
      <c r="O127" s="122" t="str">
        <f t="shared" si="59"/>
        <v/>
      </c>
      <c r="P127" s="122" t="str">
        <f t="shared" si="59"/>
        <v/>
      </c>
      <c r="Q127" s="122" t="str">
        <f t="shared" si="59"/>
        <v/>
      </c>
      <c r="R127" s="122" t="str">
        <f t="shared" si="59"/>
        <v/>
      </c>
      <c r="S127" s="122" t="str">
        <f t="shared" si="59"/>
        <v/>
      </c>
      <c r="T127" s="146" t="str">
        <f t="shared" si="59"/>
        <v/>
      </c>
      <c r="U127" s="99" t="str">
        <f t="shared" si="59"/>
        <v/>
      </c>
      <c r="V127" s="122" t="str">
        <f t="shared" si="59"/>
        <v/>
      </c>
      <c r="W127" s="122" t="str">
        <f t="shared" si="59"/>
        <v/>
      </c>
      <c r="X127" s="122" t="str">
        <f t="shared" si="59"/>
        <v/>
      </c>
      <c r="Y127" s="122" t="str">
        <f t="shared" si="59"/>
        <v/>
      </c>
      <c r="Z127" s="122" t="str">
        <f t="shared" si="59"/>
        <v/>
      </c>
      <c r="AA127" s="146" t="str">
        <f t="shared" si="59"/>
        <v/>
      </c>
      <c r="AB127" s="99" t="str">
        <f t="shared" si="59"/>
        <v/>
      </c>
      <c r="AC127" s="122" t="str">
        <f t="shared" si="59"/>
        <v/>
      </c>
      <c r="AD127" s="122" t="str">
        <f t="shared" si="59"/>
        <v/>
      </c>
      <c r="AE127" s="122" t="str">
        <f t="shared" si="59"/>
        <v/>
      </c>
      <c r="AF127" s="122" t="str">
        <f t="shared" si="59"/>
        <v/>
      </c>
      <c r="AG127" s="122" t="str">
        <f t="shared" si="59"/>
        <v/>
      </c>
      <c r="AH127" s="146" t="str">
        <f t="shared" si="59"/>
        <v/>
      </c>
      <c r="AI127" s="250" t="str">
        <f t="shared" si="59"/>
        <v/>
      </c>
      <c r="AJ127" s="122" t="str">
        <f t="shared" si="59"/>
        <v/>
      </c>
      <c r="AK127" s="122" t="str">
        <f t="shared" si="59"/>
        <v/>
      </c>
      <c r="AL127" s="278">
        <f>SUM(G127:AH127)</f>
        <v>0</v>
      </c>
      <c r="AM127" s="296">
        <f>AL127/4</f>
        <v>0</v>
      </c>
      <c r="AN127" s="317" t="str">
        <f>IF(C126="","",C126)</f>
        <v/>
      </c>
      <c r="AO127" s="336" t="str">
        <f>IF(D126="","",D126)</f>
        <v/>
      </c>
      <c r="AP127" s="348" t="str">
        <f>IF(D126&lt;&gt;"",VLOOKUP(D126,$AU$2:$AV$6,2,FALSE),"")</f>
        <v/>
      </c>
      <c r="AQ127" s="296">
        <f>ROUNDDOWN(AL127/$AL$6,2)</f>
        <v>0</v>
      </c>
      <c r="AR127" s="296">
        <f>IF(AP127=1,"",AQ127)</f>
        <v>0</v>
      </c>
    </row>
    <row r="128" spans="1:44" ht="15.95" hidden="1" customHeight="1">
      <c r="A128" s="3"/>
      <c r="B128" s="11" t="s">
        <v>85</v>
      </c>
      <c r="C128" s="23"/>
      <c r="D128" s="45"/>
      <c r="E128" s="60"/>
      <c r="F128" s="79" t="s">
        <v>229</v>
      </c>
      <c r="G128" s="98"/>
      <c r="H128" s="121"/>
      <c r="I128" s="130"/>
      <c r="J128" s="130"/>
      <c r="K128" s="130"/>
      <c r="L128" s="130"/>
      <c r="M128" s="145"/>
      <c r="N128" s="98"/>
      <c r="O128" s="121"/>
      <c r="P128" s="130"/>
      <c r="Q128" s="130"/>
      <c r="R128" s="130"/>
      <c r="S128" s="130"/>
      <c r="T128" s="145"/>
      <c r="U128" s="98"/>
      <c r="V128" s="121"/>
      <c r="W128" s="130"/>
      <c r="X128" s="130"/>
      <c r="Y128" s="130"/>
      <c r="Z128" s="130"/>
      <c r="AA128" s="145"/>
      <c r="AB128" s="98"/>
      <c r="AC128" s="121"/>
      <c r="AD128" s="130"/>
      <c r="AE128" s="130"/>
      <c r="AF128" s="130"/>
      <c r="AG128" s="130"/>
      <c r="AH128" s="145"/>
      <c r="AI128" s="251"/>
      <c r="AJ128" s="121"/>
      <c r="AK128" s="121"/>
      <c r="AL128" s="277">
        <f>SUM(G129:AK129)</f>
        <v>0</v>
      </c>
      <c r="AM128" s="295"/>
      <c r="AN128" s="316"/>
      <c r="AO128" s="335"/>
      <c r="AP128" s="295"/>
      <c r="AQ128" s="347"/>
      <c r="AR128" s="347"/>
    </row>
    <row r="129" spans="1:44" ht="15.95" hidden="1" customHeight="1">
      <c r="A129" s="3"/>
      <c r="B129" s="11"/>
      <c r="C129" s="24"/>
      <c r="D129" s="46"/>
      <c r="E129" s="61"/>
      <c r="F129" s="80" t="s">
        <v>63</v>
      </c>
      <c r="G129" s="99" t="str">
        <f t="shared" ref="G129:AK129" si="60">IF(G128&lt;&gt;"",VLOOKUP(G128,$AC$197:$AL$221,9,FALSE),"")</f>
        <v/>
      </c>
      <c r="H129" s="122" t="str">
        <f t="shared" si="60"/>
        <v/>
      </c>
      <c r="I129" s="122" t="str">
        <f t="shared" si="60"/>
        <v/>
      </c>
      <c r="J129" s="122" t="str">
        <f t="shared" si="60"/>
        <v/>
      </c>
      <c r="K129" s="122" t="str">
        <f t="shared" si="60"/>
        <v/>
      </c>
      <c r="L129" s="122" t="str">
        <f t="shared" si="60"/>
        <v/>
      </c>
      <c r="M129" s="146" t="str">
        <f t="shared" si="60"/>
        <v/>
      </c>
      <c r="N129" s="99" t="str">
        <f t="shared" si="60"/>
        <v/>
      </c>
      <c r="O129" s="122" t="str">
        <f t="shared" si="60"/>
        <v/>
      </c>
      <c r="P129" s="122" t="str">
        <f t="shared" si="60"/>
        <v/>
      </c>
      <c r="Q129" s="122" t="str">
        <f t="shared" si="60"/>
        <v/>
      </c>
      <c r="R129" s="122" t="str">
        <f t="shared" si="60"/>
        <v/>
      </c>
      <c r="S129" s="122" t="str">
        <f t="shared" si="60"/>
        <v/>
      </c>
      <c r="T129" s="146" t="str">
        <f t="shared" si="60"/>
        <v/>
      </c>
      <c r="U129" s="99" t="str">
        <f t="shared" si="60"/>
        <v/>
      </c>
      <c r="V129" s="122" t="str">
        <f t="shared" si="60"/>
        <v/>
      </c>
      <c r="W129" s="122" t="str">
        <f t="shared" si="60"/>
        <v/>
      </c>
      <c r="X129" s="122" t="str">
        <f t="shared" si="60"/>
        <v/>
      </c>
      <c r="Y129" s="122" t="str">
        <f t="shared" si="60"/>
        <v/>
      </c>
      <c r="Z129" s="122" t="str">
        <f t="shared" si="60"/>
        <v/>
      </c>
      <c r="AA129" s="146" t="str">
        <f t="shared" si="60"/>
        <v/>
      </c>
      <c r="AB129" s="99" t="str">
        <f t="shared" si="60"/>
        <v/>
      </c>
      <c r="AC129" s="122" t="str">
        <f t="shared" si="60"/>
        <v/>
      </c>
      <c r="AD129" s="122" t="str">
        <f t="shared" si="60"/>
        <v/>
      </c>
      <c r="AE129" s="122" t="str">
        <f t="shared" si="60"/>
        <v/>
      </c>
      <c r="AF129" s="122" t="str">
        <f t="shared" si="60"/>
        <v/>
      </c>
      <c r="AG129" s="122" t="str">
        <f t="shared" si="60"/>
        <v/>
      </c>
      <c r="AH129" s="146" t="str">
        <f t="shared" si="60"/>
        <v/>
      </c>
      <c r="AI129" s="250" t="str">
        <f t="shared" si="60"/>
        <v/>
      </c>
      <c r="AJ129" s="122" t="str">
        <f t="shared" si="60"/>
        <v/>
      </c>
      <c r="AK129" s="122" t="str">
        <f t="shared" si="60"/>
        <v/>
      </c>
      <c r="AL129" s="278">
        <f>SUM(G129:AH129)</f>
        <v>0</v>
      </c>
      <c r="AM129" s="296">
        <f>AL129/4</f>
        <v>0</v>
      </c>
      <c r="AN129" s="317" t="str">
        <f>IF(C128="","",C128)</f>
        <v/>
      </c>
      <c r="AO129" s="336" t="str">
        <f>IF(D128="","",D128)</f>
        <v/>
      </c>
      <c r="AP129" s="348" t="str">
        <f>IF(D128&lt;&gt;"",VLOOKUP(D128,$AU$2:$AV$6,2,FALSE),"")</f>
        <v/>
      </c>
      <c r="AQ129" s="296">
        <f>ROUNDDOWN(AL129/$AL$6,2)</f>
        <v>0</v>
      </c>
      <c r="AR129" s="296">
        <f>IF(AP129=1,"",AQ129)</f>
        <v>0</v>
      </c>
    </row>
    <row r="130" spans="1:44" ht="15.95" hidden="1" customHeight="1">
      <c r="A130" s="3"/>
      <c r="B130" s="11" t="s">
        <v>76</v>
      </c>
      <c r="C130" s="23"/>
      <c r="D130" s="45"/>
      <c r="E130" s="60"/>
      <c r="F130" s="79" t="s">
        <v>229</v>
      </c>
      <c r="G130" s="98"/>
      <c r="H130" s="121"/>
      <c r="I130" s="130"/>
      <c r="J130" s="130"/>
      <c r="K130" s="130"/>
      <c r="L130" s="130"/>
      <c r="M130" s="145"/>
      <c r="N130" s="98"/>
      <c r="O130" s="121"/>
      <c r="P130" s="130"/>
      <c r="Q130" s="130"/>
      <c r="R130" s="130"/>
      <c r="S130" s="130"/>
      <c r="T130" s="145"/>
      <c r="U130" s="98"/>
      <c r="V130" s="121"/>
      <c r="W130" s="130"/>
      <c r="X130" s="130"/>
      <c r="Y130" s="130"/>
      <c r="Z130" s="130"/>
      <c r="AA130" s="145"/>
      <c r="AB130" s="98"/>
      <c r="AC130" s="121"/>
      <c r="AD130" s="130"/>
      <c r="AE130" s="130"/>
      <c r="AF130" s="130"/>
      <c r="AG130" s="130"/>
      <c r="AH130" s="145"/>
      <c r="AI130" s="251"/>
      <c r="AJ130" s="121"/>
      <c r="AK130" s="121"/>
      <c r="AL130" s="277">
        <f>SUM(G131:AK131)</f>
        <v>0</v>
      </c>
      <c r="AM130" s="295"/>
      <c r="AN130" s="316"/>
      <c r="AO130" s="335"/>
      <c r="AP130" s="295"/>
      <c r="AQ130" s="347"/>
      <c r="AR130" s="347"/>
    </row>
    <row r="131" spans="1:44" ht="15.95" hidden="1" customHeight="1">
      <c r="A131" s="3"/>
      <c r="B131" s="11"/>
      <c r="C131" s="24"/>
      <c r="D131" s="46"/>
      <c r="E131" s="61"/>
      <c r="F131" s="80" t="s">
        <v>63</v>
      </c>
      <c r="G131" s="99" t="str">
        <f t="shared" ref="G131:AK131" si="61">IF(G130&lt;&gt;"",VLOOKUP(G130,$AC$197:$AL$221,9,FALSE),"")</f>
        <v/>
      </c>
      <c r="H131" s="122" t="str">
        <f t="shared" si="61"/>
        <v/>
      </c>
      <c r="I131" s="122" t="str">
        <f t="shared" si="61"/>
        <v/>
      </c>
      <c r="J131" s="122" t="str">
        <f t="shared" si="61"/>
        <v/>
      </c>
      <c r="K131" s="122" t="str">
        <f t="shared" si="61"/>
        <v/>
      </c>
      <c r="L131" s="122" t="str">
        <f t="shared" si="61"/>
        <v/>
      </c>
      <c r="M131" s="146" t="str">
        <f t="shared" si="61"/>
        <v/>
      </c>
      <c r="N131" s="99" t="str">
        <f t="shared" si="61"/>
        <v/>
      </c>
      <c r="O131" s="122" t="str">
        <f t="shared" si="61"/>
        <v/>
      </c>
      <c r="P131" s="122" t="str">
        <f t="shared" si="61"/>
        <v/>
      </c>
      <c r="Q131" s="122" t="str">
        <f t="shared" si="61"/>
        <v/>
      </c>
      <c r="R131" s="122" t="str">
        <f t="shared" si="61"/>
        <v/>
      </c>
      <c r="S131" s="122" t="str">
        <f t="shared" si="61"/>
        <v/>
      </c>
      <c r="T131" s="146" t="str">
        <f t="shared" si="61"/>
        <v/>
      </c>
      <c r="U131" s="99" t="str">
        <f t="shared" si="61"/>
        <v/>
      </c>
      <c r="V131" s="122" t="str">
        <f t="shared" si="61"/>
        <v/>
      </c>
      <c r="W131" s="122" t="str">
        <f t="shared" si="61"/>
        <v/>
      </c>
      <c r="X131" s="122" t="str">
        <f t="shared" si="61"/>
        <v/>
      </c>
      <c r="Y131" s="122" t="str">
        <f t="shared" si="61"/>
        <v/>
      </c>
      <c r="Z131" s="122" t="str">
        <f t="shared" si="61"/>
        <v/>
      </c>
      <c r="AA131" s="146" t="str">
        <f t="shared" si="61"/>
        <v/>
      </c>
      <c r="AB131" s="99" t="str">
        <f t="shared" si="61"/>
        <v/>
      </c>
      <c r="AC131" s="122" t="str">
        <f t="shared" si="61"/>
        <v/>
      </c>
      <c r="AD131" s="122" t="str">
        <f t="shared" si="61"/>
        <v/>
      </c>
      <c r="AE131" s="122" t="str">
        <f t="shared" si="61"/>
        <v/>
      </c>
      <c r="AF131" s="122" t="str">
        <f t="shared" si="61"/>
        <v/>
      </c>
      <c r="AG131" s="122" t="str">
        <f t="shared" si="61"/>
        <v/>
      </c>
      <c r="AH131" s="146" t="str">
        <f t="shared" si="61"/>
        <v/>
      </c>
      <c r="AI131" s="250" t="str">
        <f t="shared" si="61"/>
        <v/>
      </c>
      <c r="AJ131" s="122" t="str">
        <f t="shared" si="61"/>
        <v/>
      </c>
      <c r="AK131" s="122" t="str">
        <f t="shared" si="61"/>
        <v/>
      </c>
      <c r="AL131" s="278">
        <f>SUM(G131:AH131)</f>
        <v>0</v>
      </c>
      <c r="AM131" s="296">
        <f>AL131/4</f>
        <v>0</v>
      </c>
      <c r="AN131" s="317" t="str">
        <f>IF(C130="","",C130)</f>
        <v/>
      </c>
      <c r="AO131" s="336" t="str">
        <f>IF(D130="","",D130)</f>
        <v/>
      </c>
      <c r="AP131" s="348" t="str">
        <f>IF(D130&lt;&gt;"",VLOOKUP(D130,$AU$2:$AV$6,2,FALSE),"")</f>
        <v/>
      </c>
      <c r="AQ131" s="296">
        <f>ROUNDDOWN(AL131/$AL$6,2)</f>
        <v>0</v>
      </c>
      <c r="AR131" s="296">
        <f>IF(AP131=1,"",AQ131)</f>
        <v>0</v>
      </c>
    </row>
    <row r="132" spans="1:44" ht="15.95" hidden="1" customHeight="1">
      <c r="A132" s="3"/>
      <c r="B132" s="11" t="s">
        <v>138</v>
      </c>
      <c r="C132" s="23"/>
      <c r="D132" s="45"/>
      <c r="E132" s="60"/>
      <c r="F132" s="79" t="s">
        <v>229</v>
      </c>
      <c r="G132" s="98"/>
      <c r="H132" s="121"/>
      <c r="I132" s="130"/>
      <c r="J132" s="130"/>
      <c r="K132" s="130"/>
      <c r="L132" s="130"/>
      <c r="M132" s="145"/>
      <c r="N132" s="98"/>
      <c r="O132" s="121"/>
      <c r="P132" s="130"/>
      <c r="Q132" s="130"/>
      <c r="R132" s="130"/>
      <c r="S132" s="130"/>
      <c r="T132" s="145"/>
      <c r="U132" s="98"/>
      <c r="V132" s="121"/>
      <c r="W132" s="130"/>
      <c r="X132" s="130"/>
      <c r="Y132" s="130"/>
      <c r="Z132" s="130"/>
      <c r="AA132" s="145"/>
      <c r="AB132" s="98"/>
      <c r="AC132" s="121"/>
      <c r="AD132" s="130"/>
      <c r="AE132" s="130"/>
      <c r="AF132" s="130"/>
      <c r="AG132" s="130"/>
      <c r="AH132" s="145"/>
      <c r="AI132" s="251"/>
      <c r="AJ132" s="121"/>
      <c r="AK132" s="121"/>
      <c r="AL132" s="277">
        <f>SUM(G133:AK133)</f>
        <v>0</v>
      </c>
      <c r="AM132" s="295"/>
      <c r="AN132" s="316"/>
      <c r="AO132" s="335"/>
      <c r="AP132" s="295"/>
      <c r="AQ132" s="347"/>
      <c r="AR132" s="347"/>
    </row>
    <row r="133" spans="1:44" ht="15.95" hidden="1" customHeight="1">
      <c r="A133" s="3"/>
      <c r="B133" s="11"/>
      <c r="C133" s="24"/>
      <c r="D133" s="46"/>
      <c r="E133" s="61"/>
      <c r="F133" s="80" t="s">
        <v>63</v>
      </c>
      <c r="G133" s="99" t="str">
        <f t="shared" ref="G133:AK133" si="62">IF(G132&lt;&gt;"",VLOOKUP(G132,$AC$197:$AL$221,9,FALSE),"")</f>
        <v/>
      </c>
      <c r="H133" s="122" t="str">
        <f t="shared" si="62"/>
        <v/>
      </c>
      <c r="I133" s="122" t="str">
        <f t="shared" si="62"/>
        <v/>
      </c>
      <c r="J133" s="122" t="str">
        <f t="shared" si="62"/>
        <v/>
      </c>
      <c r="K133" s="122" t="str">
        <f t="shared" si="62"/>
        <v/>
      </c>
      <c r="L133" s="122" t="str">
        <f t="shared" si="62"/>
        <v/>
      </c>
      <c r="M133" s="146" t="str">
        <f t="shared" si="62"/>
        <v/>
      </c>
      <c r="N133" s="99" t="str">
        <f t="shared" si="62"/>
        <v/>
      </c>
      <c r="O133" s="122" t="str">
        <f t="shared" si="62"/>
        <v/>
      </c>
      <c r="P133" s="122" t="str">
        <f t="shared" si="62"/>
        <v/>
      </c>
      <c r="Q133" s="122" t="str">
        <f t="shared" si="62"/>
        <v/>
      </c>
      <c r="R133" s="122" t="str">
        <f t="shared" si="62"/>
        <v/>
      </c>
      <c r="S133" s="122" t="str">
        <f t="shared" si="62"/>
        <v/>
      </c>
      <c r="T133" s="146" t="str">
        <f t="shared" si="62"/>
        <v/>
      </c>
      <c r="U133" s="99" t="str">
        <f t="shared" si="62"/>
        <v/>
      </c>
      <c r="V133" s="122" t="str">
        <f t="shared" si="62"/>
        <v/>
      </c>
      <c r="W133" s="122" t="str">
        <f t="shared" si="62"/>
        <v/>
      </c>
      <c r="X133" s="122" t="str">
        <f t="shared" si="62"/>
        <v/>
      </c>
      <c r="Y133" s="122" t="str">
        <f t="shared" si="62"/>
        <v/>
      </c>
      <c r="Z133" s="122" t="str">
        <f t="shared" si="62"/>
        <v/>
      </c>
      <c r="AA133" s="146" t="str">
        <f t="shared" si="62"/>
        <v/>
      </c>
      <c r="AB133" s="99" t="str">
        <f t="shared" si="62"/>
        <v/>
      </c>
      <c r="AC133" s="122" t="str">
        <f t="shared" si="62"/>
        <v/>
      </c>
      <c r="AD133" s="122" t="str">
        <f t="shared" si="62"/>
        <v/>
      </c>
      <c r="AE133" s="122" t="str">
        <f t="shared" si="62"/>
        <v/>
      </c>
      <c r="AF133" s="122" t="str">
        <f t="shared" si="62"/>
        <v/>
      </c>
      <c r="AG133" s="122" t="str">
        <f t="shared" si="62"/>
        <v/>
      </c>
      <c r="AH133" s="146" t="str">
        <f t="shared" si="62"/>
        <v/>
      </c>
      <c r="AI133" s="250" t="str">
        <f t="shared" si="62"/>
        <v/>
      </c>
      <c r="AJ133" s="122" t="str">
        <f t="shared" si="62"/>
        <v/>
      </c>
      <c r="AK133" s="122" t="str">
        <f t="shared" si="62"/>
        <v/>
      </c>
      <c r="AL133" s="278">
        <f>SUM(G133:AH133)</f>
        <v>0</v>
      </c>
      <c r="AM133" s="296">
        <f>AL133/4</f>
        <v>0</v>
      </c>
      <c r="AN133" s="317" t="str">
        <f>IF(C132="","",C132)</f>
        <v/>
      </c>
      <c r="AO133" s="336" t="str">
        <f>IF(D132="","",D132)</f>
        <v/>
      </c>
      <c r="AP133" s="348" t="str">
        <f>IF(D132&lt;&gt;"",VLOOKUP(D132,$AU$2:$AV$6,2,FALSE),"")</f>
        <v/>
      </c>
      <c r="AQ133" s="296">
        <f>ROUNDDOWN(AL133/$AL$6,2)</f>
        <v>0</v>
      </c>
      <c r="AR133" s="296">
        <f>IF(AP133=1,"",AQ133)</f>
        <v>0</v>
      </c>
    </row>
    <row r="134" spans="1:44" ht="15.95" hidden="1" customHeight="1">
      <c r="A134" s="3"/>
      <c r="B134" s="11" t="s">
        <v>140</v>
      </c>
      <c r="C134" s="23"/>
      <c r="D134" s="45"/>
      <c r="E134" s="60"/>
      <c r="F134" s="79" t="s">
        <v>229</v>
      </c>
      <c r="G134" s="98"/>
      <c r="H134" s="121"/>
      <c r="I134" s="130"/>
      <c r="J134" s="130"/>
      <c r="K134" s="130"/>
      <c r="L134" s="130"/>
      <c r="M134" s="145"/>
      <c r="N134" s="98"/>
      <c r="O134" s="121"/>
      <c r="P134" s="130"/>
      <c r="Q134" s="130"/>
      <c r="R134" s="130"/>
      <c r="S134" s="130"/>
      <c r="T134" s="145"/>
      <c r="U134" s="98"/>
      <c r="V134" s="121"/>
      <c r="W134" s="130"/>
      <c r="X134" s="130"/>
      <c r="Y134" s="130"/>
      <c r="Z134" s="130"/>
      <c r="AA134" s="145"/>
      <c r="AB134" s="98"/>
      <c r="AC134" s="121"/>
      <c r="AD134" s="130"/>
      <c r="AE134" s="130"/>
      <c r="AF134" s="130"/>
      <c r="AG134" s="130"/>
      <c r="AH134" s="145"/>
      <c r="AI134" s="251"/>
      <c r="AJ134" s="121"/>
      <c r="AK134" s="121"/>
      <c r="AL134" s="277">
        <f>SUM(G135:AK135)</f>
        <v>0</v>
      </c>
      <c r="AM134" s="295"/>
      <c r="AN134" s="316"/>
      <c r="AO134" s="335"/>
      <c r="AP134" s="295"/>
      <c r="AQ134" s="347"/>
      <c r="AR134" s="347"/>
    </row>
    <row r="135" spans="1:44" ht="15.95" hidden="1" customHeight="1">
      <c r="A135" s="3"/>
      <c r="B135" s="11"/>
      <c r="C135" s="24"/>
      <c r="D135" s="46"/>
      <c r="E135" s="61"/>
      <c r="F135" s="80" t="s">
        <v>63</v>
      </c>
      <c r="G135" s="99" t="str">
        <f t="shared" ref="G135:AK135" si="63">IF(G134&lt;&gt;"",VLOOKUP(G134,$AC$197:$AL$221,9,FALSE),"")</f>
        <v/>
      </c>
      <c r="H135" s="122" t="str">
        <f t="shared" si="63"/>
        <v/>
      </c>
      <c r="I135" s="122" t="str">
        <f t="shared" si="63"/>
        <v/>
      </c>
      <c r="J135" s="122" t="str">
        <f t="shared" si="63"/>
        <v/>
      </c>
      <c r="K135" s="122" t="str">
        <f t="shared" si="63"/>
        <v/>
      </c>
      <c r="L135" s="122" t="str">
        <f t="shared" si="63"/>
        <v/>
      </c>
      <c r="M135" s="146" t="str">
        <f t="shared" si="63"/>
        <v/>
      </c>
      <c r="N135" s="99" t="str">
        <f t="shared" si="63"/>
        <v/>
      </c>
      <c r="O135" s="122" t="str">
        <f t="shared" si="63"/>
        <v/>
      </c>
      <c r="P135" s="122" t="str">
        <f t="shared" si="63"/>
        <v/>
      </c>
      <c r="Q135" s="122" t="str">
        <f t="shared" si="63"/>
        <v/>
      </c>
      <c r="R135" s="122" t="str">
        <f t="shared" si="63"/>
        <v/>
      </c>
      <c r="S135" s="122" t="str">
        <f t="shared" si="63"/>
        <v/>
      </c>
      <c r="T135" s="146" t="str">
        <f t="shared" si="63"/>
        <v/>
      </c>
      <c r="U135" s="99" t="str">
        <f t="shared" si="63"/>
        <v/>
      </c>
      <c r="V135" s="122" t="str">
        <f t="shared" si="63"/>
        <v/>
      </c>
      <c r="W135" s="122" t="str">
        <f t="shared" si="63"/>
        <v/>
      </c>
      <c r="X135" s="122" t="str">
        <f t="shared" si="63"/>
        <v/>
      </c>
      <c r="Y135" s="122" t="str">
        <f t="shared" si="63"/>
        <v/>
      </c>
      <c r="Z135" s="122" t="str">
        <f t="shared" si="63"/>
        <v/>
      </c>
      <c r="AA135" s="146" t="str">
        <f t="shared" si="63"/>
        <v/>
      </c>
      <c r="AB135" s="99" t="str">
        <f t="shared" si="63"/>
        <v/>
      </c>
      <c r="AC135" s="122" t="str">
        <f t="shared" si="63"/>
        <v/>
      </c>
      <c r="AD135" s="122" t="str">
        <f t="shared" si="63"/>
        <v/>
      </c>
      <c r="AE135" s="122" t="str">
        <f t="shared" si="63"/>
        <v/>
      </c>
      <c r="AF135" s="122" t="str">
        <f t="shared" si="63"/>
        <v/>
      </c>
      <c r="AG135" s="122" t="str">
        <f t="shared" si="63"/>
        <v/>
      </c>
      <c r="AH135" s="146" t="str">
        <f t="shared" si="63"/>
        <v/>
      </c>
      <c r="AI135" s="250" t="str">
        <f t="shared" si="63"/>
        <v/>
      </c>
      <c r="AJ135" s="122" t="str">
        <f t="shared" si="63"/>
        <v/>
      </c>
      <c r="AK135" s="122" t="str">
        <f t="shared" si="63"/>
        <v/>
      </c>
      <c r="AL135" s="278">
        <f>SUM(G135:AH135)</f>
        <v>0</v>
      </c>
      <c r="AM135" s="296">
        <f>AL135/4</f>
        <v>0</v>
      </c>
      <c r="AN135" s="317" t="str">
        <f>IF(C134="","",C134)</f>
        <v/>
      </c>
      <c r="AO135" s="336" t="str">
        <f>IF(D134="","",D134)</f>
        <v/>
      </c>
      <c r="AP135" s="348" t="str">
        <f>IF(D134&lt;&gt;"",VLOOKUP(D134,$AU$2:$AV$6,2,FALSE),"")</f>
        <v/>
      </c>
      <c r="AQ135" s="296">
        <f>ROUNDDOWN(AL135/$AL$6,2)</f>
        <v>0</v>
      </c>
      <c r="AR135" s="296">
        <f>IF(AP135=1,"",AQ135)</f>
        <v>0</v>
      </c>
    </row>
    <row r="136" spans="1:44" ht="15.95" hidden="1" customHeight="1">
      <c r="A136" s="3"/>
      <c r="B136" s="11" t="s">
        <v>141</v>
      </c>
      <c r="C136" s="23"/>
      <c r="D136" s="45"/>
      <c r="E136" s="60"/>
      <c r="F136" s="79" t="s">
        <v>229</v>
      </c>
      <c r="G136" s="98"/>
      <c r="H136" s="121"/>
      <c r="I136" s="130"/>
      <c r="J136" s="130"/>
      <c r="K136" s="130"/>
      <c r="L136" s="130"/>
      <c r="M136" s="145"/>
      <c r="N136" s="98"/>
      <c r="O136" s="121"/>
      <c r="P136" s="130"/>
      <c r="Q136" s="130"/>
      <c r="R136" s="130"/>
      <c r="S136" s="130"/>
      <c r="T136" s="145"/>
      <c r="U136" s="98"/>
      <c r="V136" s="121"/>
      <c r="W136" s="130"/>
      <c r="X136" s="130"/>
      <c r="Y136" s="130"/>
      <c r="Z136" s="130"/>
      <c r="AA136" s="145"/>
      <c r="AB136" s="98"/>
      <c r="AC136" s="121"/>
      <c r="AD136" s="130"/>
      <c r="AE136" s="130"/>
      <c r="AF136" s="130"/>
      <c r="AG136" s="130"/>
      <c r="AH136" s="145"/>
      <c r="AI136" s="251"/>
      <c r="AJ136" s="121"/>
      <c r="AK136" s="121"/>
      <c r="AL136" s="277">
        <f>SUM(G137:AK137)</f>
        <v>0</v>
      </c>
      <c r="AM136" s="295"/>
      <c r="AN136" s="316"/>
      <c r="AO136" s="335"/>
      <c r="AP136" s="295"/>
      <c r="AQ136" s="347"/>
      <c r="AR136" s="347"/>
    </row>
    <row r="137" spans="1:44" ht="15.95" hidden="1" customHeight="1">
      <c r="A137" s="3"/>
      <c r="B137" s="11"/>
      <c r="C137" s="24"/>
      <c r="D137" s="46"/>
      <c r="E137" s="61"/>
      <c r="F137" s="80" t="s">
        <v>63</v>
      </c>
      <c r="G137" s="99" t="str">
        <f t="shared" ref="G137:AK137" si="64">IF(G136&lt;&gt;"",VLOOKUP(G136,$AC$197:$AL$221,9,FALSE),"")</f>
        <v/>
      </c>
      <c r="H137" s="122" t="str">
        <f t="shared" si="64"/>
        <v/>
      </c>
      <c r="I137" s="122" t="str">
        <f t="shared" si="64"/>
        <v/>
      </c>
      <c r="J137" s="122" t="str">
        <f t="shared" si="64"/>
        <v/>
      </c>
      <c r="K137" s="122" t="str">
        <f t="shared" si="64"/>
        <v/>
      </c>
      <c r="L137" s="122" t="str">
        <f t="shared" si="64"/>
        <v/>
      </c>
      <c r="M137" s="146" t="str">
        <f t="shared" si="64"/>
        <v/>
      </c>
      <c r="N137" s="99" t="str">
        <f t="shared" si="64"/>
        <v/>
      </c>
      <c r="O137" s="122" t="str">
        <f t="shared" si="64"/>
        <v/>
      </c>
      <c r="P137" s="122" t="str">
        <f t="shared" si="64"/>
        <v/>
      </c>
      <c r="Q137" s="122" t="str">
        <f t="shared" si="64"/>
        <v/>
      </c>
      <c r="R137" s="122" t="str">
        <f t="shared" si="64"/>
        <v/>
      </c>
      <c r="S137" s="122" t="str">
        <f t="shared" si="64"/>
        <v/>
      </c>
      <c r="T137" s="146" t="str">
        <f t="shared" si="64"/>
        <v/>
      </c>
      <c r="U137" s="99" t="str">
        <f t="shared" si="64"/>
        <v/>
      </c>
      <c r="V137" s="122" t="str">
        <f t="shared" si="64"/>
        <v/>
      </c>
      <c r="W137" s="122" t="str">
        <f t="shared" si="64"/>
        <v/>
      </c>
      <c r="X137" s="122" t="str">
        <f t="shared" si="64"/>
        <v/>
      </c>
      <c r="Y137" s="122" t="str">
        <f t="shared" si="64"/>
        <v/>
      </c>
      <c r="Z137" s="122" t="str">
        <f t="shared" si="64"/>
        <v/>
      </c>
      <c r="AA137" s="146" t="str">
        <f t="shared" si="64"/>
        <v/>
      </c>
      <c r="AB137" s="99" t="str">
        <f t="shared" si="64"/>
        <v/>
      </c>
      <c r="AC137" s="122" t="str">
        <f t="shared" si="64"/>
        <v/>
      </c>
      <c r="AD137" s="122" t="str">
        <f t="shared" si="64"/>
        <v/>
      </c>
      <c r="AE137" s="122" t="str">
        <f t="shared" si="64"/>
        <v/>
      </c>
      <c r="AF137" s="122" t="str">
        <f t="shared" si="64"/>
        <v/>
      </c>
      <c r="AG137" s="122" t="str">
        <f t="shared" si="64"/>
        <v/>
      </c>
      <c r="AH137" s="146" t="str">
        <f t="shared" si="64"/>
        <v/>
      </c>
      <c r="AI137" s="250" t="str">
        <f t="shared" si="64"/>
        <v/>
      </c>
      <c r="AJ137" s="122" t="str">
        <f t="shared" si="64"/>
        <v/>
      </c>
      <c r="AK137" s="122" t="str">
        <f t="shared" si="64"/>
        <v/>
      </c>
      <c r="AL137" s="278">
        <f>SUM(G137:AH137)</f>
        <v>0</v>
      </c>
      <c r="AM137" s="296">
        <f>AL137/4</f>
        <v>0</v>
      </c>
      <c r="AN137" s="317" t="str">
        <f>IF(C136="","",C136)</f>
        <v/>
      </c>
      <c r="AO137" s="336" t="str">
        <f>IF(D136="","",D136)</f>
        <v/>
      </c>
      <c r="AP137" s="348" t="str">
        <f>IF(D136&lt;&gt;"",VLOOKUP(D136,$AU$2:$AV$6,2,FALSE),"")</f>
        <v/>
      </c>
      <c r="AQ137" s="296">
        <f>ROUNDDOWN(AL137/$AL$6,2)</f>
        <v>0</v>
      </c>
      <c r="AR137" s="296">
        <f>IF(AP137=1,"",AQ137)</f>
        <v>0</v>
      </c>
    </row>
    <row r="138" spans="1:44" ht="15.95" customHeight="1">
      <c r="A138" s="7"/>
      <c r="B138" s="11" t="s">
        <v>142</v>
      </c>
      <c r="C138" s="23"/>
      <c r="D138" s="45"/>
      <c r="E138" s="60"/>
      <c r="F138" s="79" t="s">
        <v>229</v>
      </c>
      <c r="G138" s="98"/>
      <c r="H138" s="121"/>
      <c r="I138" s="130"/>
      <c r="J138" s="130"/>
      <c r="K138" s="130"/>
      <c r="L138" s="130"/>
      <c r="M138" s="145"/>
      <c r="N138" s="98"/>
      <c r="O138" s="121"/>
      <c r="P138" s="130"/>
      <c r="Q138" s="130"/>
      <c r="R138" s="130"/>
      <c r="S138" s="130"/>
      <c r="T138" s="145"/>
      <c r="U138" s="98"/>
      <c r="V138" s="121"/>
      <c r="W138" s="130"/>
      <c r="X138" s="130"/>
      <c r="Y138" s="130"/>
      <c r="Z138" s="130"/>
      <c r="AA138" s="145"/>
      <c r="AB138" s="98"/>
      <c r="AC138" s="121"/>
      <c r="AD138" s="130"/>
      <c r="AE138" s="130"/>
      <c r="AF138" s="130"/>
      <c r="AG138" s="130"/>
      <c r="AH138" s="145"/>
      <c r="AI138" s="251"/>
      <c r="AJ138" s="121"/>
      <c r="AK138" s="121"/>
      <c r="AL138" s="277">
        <f>SUM(G139:AK139)</f>
        <v>0</v>
      </c>
      <c r="AM138" s="295"/>
      <c r="AN138" s="316"/>
      <c r="AO138" s="335"/>
      <c r="AP138" s="295"/>
      <c r="AQ138" s="347"/>
      <c r="AR138" s="347"/>
    </row>
    <row r="139" spans="1:44" ht="15.95" customHeight="1">
      <c r="A139" s="8"/>
      <c r="B139" s="12"/>
      <c r="C139" s="24"/>
      <c r="D139" s="46"/>
      <c r="E139" s="61"/>
      <c r="F139" s="80" t="s">
        <v>63</v>
      </c>
      <c r="G139" s="99" t="str">
        <f t="shared" ref="G139:AK139" si="65">IF(G138&lt;&gt;"",VLOOKUP(G138,$AC$197:$AL$221,9,FALSE),"")</f>
        <v/>
      </c>
      <c r="H139" s="122" t="str">
        <f t="shared" si="65"/>
        <v/>
      </c>
      <c r="I139" s="122" t="str">
        <f t="shared" si="65"/>
        <v/>
      </c>
      <c r="J139" s="122" t="str">
        <f t="shared" si="65"/>
        <v/>
      </c>
      <c r="K139" s="122" t="str">
        <f t="shared" si="65"/>
        <v/>
      </c>
      <c r="L139" s="122" t="str">
        <f t="shared" si="65"/>
        <v/>
      </c>
      <c r="M139" s="146" t="str">
        <f t="shared" si="65"/>
        <v/>
      </c>
      <c r="N139" s="99" t="str">
        <f t="shared" si="65"/>
        <v/>
      </c>
      <c r="O139" s="122" t="str">
        <f t="shared" si="65"/>
        <v/>
      </c>
      <c r="P139" s="122" t="str">
        <f t="shared" si="65"/>
        <v/>
      </c>
      <c r="Q139" s="122" t="str">
        <f t="shared" si="65"/>
        <v/>
      </c>
      <c r="R139" s="122" t="str">
        <f t="shared" si="65"/>
        <v/>
      </c>
      <c r="S139" s="122" t="str">
        <f t="shared" si="65"/>
        <v/>
      </c>
      <c r="T139" s="146" t="str">
        <f t="shared" si="65"/>
        <v/>
      </c>
      <c r="U139" s="99" t="str">
        <f t="shared" si="65"/>
        <v/>
      </c>
      <c r="V139" s="122" t="str">
        <f t="shared" si="65"/>
        <v/>
      </c>
      <c r="W139" s="122" t="str">
        <f t="shared" si="65"/>
        <v/>
      </c>
      <c r="X139" s="122" t="str">
        <f t="shared" si="65"/>
        <v/>
      </c>
      <c r="Y139" s="122" t="str">
        <f t="shared" si="65"/>
        <v/>
      </c>
      <c r="Z139" s="122" t="str">
        <f t="shared" si="65"/>
        <v/>
      </c>
      <c r="AA139" s="146" t="str">
        <f t="shared" si="65"/>
        <v/>
      </c>
      <c r="AB139" s="99" t="str">
        <f t="shared" si="65"/>
        <v/>
      </c>
      <c r="AC139" s="122" t="str">
        <f t="shared" si="65"/>
        <v/>
      </c>
      <c r="AD139" s="122" t="str">
        <f t="shared" si="65"/>
        <v/>
      </c>
      <c r="AE139" s="122" t="str">
        <f t="shared" si="65"/>
        <v/>
      </c>
      <c r="AF139" s="122" t="str">
        <f t="shared" si="65"/>
        <v/>
      </c>
      <c r="AG139" s="122" t="str">
        <f t="shared" si="65"/>
        <v/>
      </c>
      <c r="AH139" s="146" t="str">
        <f t="shared" si="65"/>
        <v/>
      </c>
      <c r="AI139" s="250" t="str">
        <f t="shared" si="65"/>
        <v/>
      </c>
      <c r="AJ139" s="122" t="str">
        <f t="shared" si="65"/>
        <v/>
      </c>
      <c r="AK139" s="122" t="str">
        <f t="shared" si="65"/>
        <v/>
      </c>
      <c r="AL139" s="278">
        <f>SUM(G139:AH139)</f>
        <v>0</v>
      </c>
      <c r="AM139" s="296">
        <f>AL139/4</f>
        <v>0</v>
      </c>
      <c r="AN139" s="317" t="str">
        <f>IF(C138="","",C138)</f>
        <v/>
      </c>
      <c r="AO139" s="336" t="str">
        <f>IF(D138="","",D138)</f>
        <v/>
      </c>
      <c r="AP139" s="348" t="str">
        <f>IF(D138&lt;&gt;"",VLOOKUP(D138,$AU$2:$AV$6,2,FALSE),"")</f>
        <v/>
      </c>
      <c r="AQ139" s="296">
        <f>ROUNDDOWN(AL139/$AL$6,2)</f>
        <v>0</v>
      </c>
      <c r="AR139" s="296">
        <f>IF(AP139=1,"",AQ139)</f>
        <v>0</v>
      </c>
    </row>
    <row r="140" spans="1:44" ht="15.95" customHeight="1">
      <c r="A140" s="3"/>
      <c r="B140" s="13"/>
      <c r="C140" s="23"/>
      <c r="D140" s="45"/>
      <c r="E140" s="60"/>
      <c r="F140" s="79" t="s">
        <v>229</v>
      </c>
      <c r="G140" s="98"/>
      <c r="H140" s="121"/>
      <c r="I140" s="130"/>
      <c r="J140" s="130"/>
      <c r="K140" s="130"/>
      <c r="L140" s="130"/>
      <c r="M140" s="145"/>
      <c r="N140" s="98"/>
      <c r="O140" s="121"/>
      <c r="P140" s="130"/>
      <c r="Q140" s="130"/>
      <c r="R140" s="130"/>
      <c r="S140" s="130"/>
      <c r="T140" s="145"/>
      <c r="U140" s="98"/>
      <c r="V140" s="121"/>
      <c r="W140" s="130"/>
      <c r="X140" s="130"/>
      <c r="Y140" s="130"/>
      <c r="Z140" s="130"/>
      <c r="AA140" s="145"/>
      <c r="AB140" s="98"/>
      <c r="AC140" s="121"/>
      <c r="AD140" s="130"/>
      <c r="AE140" s="130"/>
      <c r="AF140" s="130"/>
      <c r="AG140" s="130"/>
      <c r="AH140" s="145"/>
      <c r="AI140" s="251"/>
      <c r="AJ140" s="121"/>
      <c r="AK140" s="121"/>
      <c r="AL140" s="277">
        <f>SUM(G141:AK141)</f>
        <v>0</v>
      </c>
      <c r="AM140" s="295"/>
      <c r="AN140" s="316"/>
      <c r="AO140" s="335"/>
      <c r="AP140" s="295"/>
      <c r="AQ140" s="347"/>
      <c r="AR140" s="347"/>
    </row>
    <row r="141" spans="1:44" ht="15.95" customHeight="1">
      <c r="A141" s="3"/>
      <c r="B141" s="13"/>
      <c r="C141" s="25"/>
      <c r="D141" s="47"/>
      <c r="E141" s="62"/>
      <c r="F141" s="80" t="s">
        <v>63</v>
      </c>
      <c r="G141" s="99" t="str">
        <f t="shared" ref="G141:AK141" si="66">IF(G140&lt;&gt;"",VLOOKUP(G140,$AC$197:$AL$221,9,FALSE),"")</f>
        <v/>
      </c>
      <c r="H141" s="122" t="str">
        <f t="shared" si="66"/>
        <v/>
      </c>
      <c r="I141" s="122" t="str">
        <f t="shared" si="66"/>
        <v/>
      </c>
      <c r="J141" s="122" t="str">
        <f t="shared" si="66"/>
        <v/>
      </c>
      <c r="K141" s="122" t="str">
        <f t="shared" si="66"/>
        <v/>
      </c>
      <c r="L141" s="122" t="str">
        <f t="shared" si="66"/>
        <v/>
      </c>
      <c r="M141" s="146" t="str">
        <f t="shared" si="66"/>
        <v/>
      </c>
      <c r="N141" s="99" t="str">
        <f t="shared" si="66"/>
        <v/>
      </c>
      <c r="O141" s="122" t="str">
        <f t="shared" si="66"/>
        <v/>
      </c>
      <c r="P141" s="122" t="str">
        <f t="shared" si="66"/>
        <v/>
      </c>
      <c r="Q141" s="122" t="str">
        <f t="shared" si="66"/>
        <v/>
      </c>
      <c r="R141" s="122" t="str">
        <f t="shared" si="66"/>
        <v/>
      </c>
      <c r="S141" s="122" t="str">
        <f t="shared" si="66"/>
        <v/>
      </c>
      <c r="T141" s="146" t="str">
        <f t="shared" si="66"/>
        <v/>
      </c>
      <c r="U141" s="99" t="str">
        <f t="shared" si="66"/>
        <v/>
      </c>
      <c r="V141" s="122" t="str">
        <f t="shared" si="66"/>
        <v/>
      </c>
      <c r="W141" s="122" t="str">
        <f t="shared" si="66"/>
        <v/>
      </c>
      <c r="X141" s="122" t="str">
        <f t="shared" si="66"/>
        <v/>
      </c>
      <c r="Y141" s="122" t="str">
        <f t="shared" si="66"/>
        <v/>
      </c>
      <c r="Z141" s="122" t="str">
        <f t="shared" si="66"/>
        <v/>
      </c>
      <c r="AA141" s="146" t="str">
        <f t="shared" si="66"/>
        <v/>
      </c>
      <c r="AB141" s="99" t="str">
        <f t="shared" si="66"/>
        <v/>
      </c>
      <c r="AC141" s="122" t="str">
        <f t="shared" si="66"/>
        <v/>
      </c>
      <c r="AD141" s="122" t="str">
        <f t="shared" si="66"/>
        <v/>
      </c>
      <c r="AE141" s="122" t="str">
        <f t="shared" si="66"/>
        <v/>
      </c>
      <c r="AF141" s="122" t="str">
        <f t="shared" si="66"/>
        <v/>
      </c>
      <c r="AG141" s="122" t="str">
        <f t="shared" si="66"/>
        <v/>
      </c>
      <c r="AH141" s="146" t="str">
        <f t="shared" si="66"/>
        <v/>
      </c>
      <c r="AI141" s="250" t="str">
        <f t="shared" si="66"/>
        <v/>
      </c>
      <c r="AJ141" s="122" t="str">
        <f t="shared" si="66"/>
        <v/>
      </c>
      <c r="AK141" s="122" t="str">
        <f t="shared" si="66"/>
        <v/>
      </c>
      <c r="AL141" s="278">
        <f>SUM(G141:AH141)</f>
        <v>0</v>
      </c>
      <c r="AM141" s="297">
        <f>AL141/4</f>
        <v>0</v>
      </c>
      <c r="AN141" s="317" t="str">
        <f>IF(C140="","",C140)</f>
        <v/>
      </c>
      <c r="AO141" s="336" t="str">
        <f>IF(D140="","",D140)</f>
        <v/>
      </c>
      <c r="AP141" s="348" t="str">
        <f>IF(D140&lt;&gt;"",VLOOKUP(D140,$AU$2:$AV$6,2,FALSE),"")</f>
        <v/>
      </c>
      <c r="AQ141" s="296">
        <f>ROUNDDOWN(AL141/$AL$6,2)</f>
        <v>0</v>
      </c>
      <c r="AR141" s="296">
        <f>IF(AP141=1,"",AQ141)</f>
        <v>0</v>
      </c>
    </row>
    <row r="142" spans="1:44" ht="8.25" customHeight="1">
      <c r="A142" s="3"/>
      <c r="B142" s="13"/>
      <c r="C142" s="26"/>
      <c r="D142" s="48"/>
      <c r="E142" s="63"/>
      <c r="F142" s="81"/>
      <c r="G142" s="100"/>
      <c r="H142" s="123"/>
      <c r="I142" s="123"/>
      <c r="J142" s="123"/>
      <c r="K142" s="123"/>
      <c r="L142" s="123"/>
      <c r="M142" s="147"/>
      <c r="N142" s="100"/>
      <c r="O142" s="123"/>
      <c r="P142" s="123"/>
      <c r="Q142" s="123"/>
      <c r="R142" s="123"/>
      <c r="S142" s="123"/>
      <c r="T142" s="147"/>
      <c r="U142" s="100"/>
      <c r="V142" s="123"/>
      <c r="W142" s="123"/>
      <c r="X142" s="123"/>
      <c r="Y142" s="123"/>
      <c r="Z142" s="123"/>
      <c r="AA142" s="147"/>
      <c r="AB142" s="100"/>
      <c r="AC142" s="123"/>
      <c r="AD142" s="123"/>
      <c r="AE142" s="123"/>
      <c r="AF142" s="123"/>
      <c r="AG142" s="123"/>
      <c r="AH142" s="147"/>
      <c r="AI142" s="252"/>
      <c r="AJ142" s="123"/>
      <c r="AK142" s="123"/>
      <c r="AL142" s="279"/>
      <c r="AM142" s="298"/>
      <c r="AN142" s="318"/>
      <c r="AO142" s="337"/>
      <c r="AP142" s="349"/>
      <c r="AQ142" s="279"/>
      <c r="AR142" s="279"/>
    </row>
    <row r="143" spans="1:44" ht="15.95" customHeight="1">
      <c r="A143" s="3"/>
      <c r="B143" s="13"/>
      <c r="C143" s="27" t="s">
        <v>214</v>
      </c>
      <c r="D143" s="28"/>
      <c r="E143" s="64"/>
      <c r="F143" s="82" t="str">
        <f>AC197</f>
        <v>夜</v>
      </c>
      <c r="G143" s="101">
        <f t="shared" ref="G143:AK143" si="67">COUNTIF(G10:G142,$F$143)</f>
        <v>1</v>
      </c>
      <c r="H143" s="124">
        <f t="shared" si="67"/>
        <v>1</v>
      </c>
      <c r="I143" s="124">
        <f t="shared" si="67"/>
        <v>1</v>
      </c>
      <c r="J143" s="124">
        <f t="shared" si="67"/>
        <v>1</v>
      </c>
      <c r="K143" s="124">
        <f t="shared" si="67"/>
        <v>1</v>
      </c>
      <c r="L143" s="124">
        <f t="shared" si="67"/>
        <v>1</v>
      </c>
      <c r="M143" s="148">
        <f t="shared" si="67"/>
        <v>1</v>
      </c>
      <c r="N143" s="101">
        <f t="shared" si="67"/>
        <v>1</v>
      </c>
      <c r="O143" s="124">
        <f t="shared" si="67"/>
        <v>1</v>
      </c>
      <c r="P143" s="124">
        <f t="shared" si="67"/>
        <v>1</v>
      </c>
      <c r="Q143" s="124">
        <f t="shared" si="67"/>
        <v>1</v>
      </c>
      <c r="R143" s="124">
        <f t="shared" si="67"/>
        <v>1</v>
      </c>
      <c r="S143" s="124">
        <f t="shared" si="67"/>
        <v>1</v>
      </c>
      <c r="T143" s="148">
        <f t="shared" si="67"/>
        <v>1</v>
      </c>
      <c r="U143" s="101">
        <f t="shared" si="67"/>
        <v>1</v>
      </c>
      <c r="V143" s="124">
        <f t="shared" si="67"/>
        <v>1</v>
      </c>
      <c r="W143" s="124">
        <f t="shared" si="67"/>
        <v>1</v>
      </c>
      <c r="X143" s="124">
        <f t="shared" si="67"/>
        <v>1</v>
      </c>
      <c r="Y143" s="124">
        <f t="shared" si="67"/>
        <v>1</v>
      </c>
      <c r="Z143" s="124">
        <f t="shared" si="67"/>
        <v>1</v>
      </c>
      <c r="AA143" s="148">
        <f t="shared" si="67"/>
        <v>1</v>
      </c>
      <c r="AB143" s="101">
        <f t="shared" si="67"/>
        <v>1</v>
      </c>
      <c r="AC143" s="124">
        <f t="shared" si="67"/>
        <v>1</v>
      </c>
      <c r="AD143" s="124">
        <f t="shared" si="67"/>
        <v>1</v>
      </c>
      <c r="AE143" s="124">
        <f t="shared" si="67"/>
        <v>1</v>
      </c>
      <c r="AF143" s="124">
        <f t="shared" si="67"/>
        <v>1</v>
      </c>
      <c r="AG143" s="124">
        <f t="shared" si="67"/>
        <v>1</v>
      </c>
      <c r="AH143" s="148">
        <f t="shared" si="67"/>
        <v>1</v>
      </c>
      <c r="AI143" s="253">
        <f t="shared" si="67"/>
        <v>1</v>
      </c>
      <c r="AJ143" s="124">
        <f t="shared" si="67"/>
        <v>1</v>
      </c>
      <c r="AK143" s="124">
        <f t="shared" si="67"/>
        <v>1</v>
      </c>
      <c r="AL143" s="280">
        <f>SUM(G143:AK143)</f>
        <v>31</v>
      </c>
      <c r="AM143" s="299"/>
      <c r="AN143" s="319"/>
      <c r="AO143" s="338"/>
      <c r="AP143" s="350"/>
      <c r="AQ143" s="359"/>
      <c r="AR143" s="359"/>
    </row>
    <row r="144" spans="1:44" ht="15.95" customHeight="1">
      <c r="A144" s="3"/>
      <c r="B144" s="14"/>
      <c r="C144" s="28"/>
      <c r="D144" s="28"/>
      <c r="E144" s="28"/>
      <c r="F144" s="83"/>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281"/>
      <c r="AM144" s="300"/>
      <c r="AN144" s="320"/>
      <c r="AO144" s="320"/>
      <c r="AP144" s="300"/>
      <c r="AQ144" s="300"/>
      <c r="AR144" s="300"/>
    </row>
    <row r="145" spans="1:48" ht="15.95" customHeight="1">
      <c r="A145" s="3"/>
      <c r="B145" s="13"/>
      <c r="C145" s="15" t="s">
        <v>275</v>
      </c>
      <c r="D145" s="49"/>
      <c r="E145" s="49"/>
      <c r="F145" s="84"/>
      <c r="G145" s="103"/>
      <c r="H145" s="103"/>
      <c r="I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7"/>
      <c r="AM145" s="7"/>
      <c r="AN145" s="7"/>
      <c r="AO145" s="7"/>
      <c r="AP145" s="339"/>
      <c r="AQ145" s="360"/>
      <c r="AR145" s="360"/>
    </row>
    <row r="146" spans="1:48" s="4" customFormat="1">
      <c r="A146" s="7"/>
      <c r="B146" s="13"/>
      <c r="C146" s="29"/>
      <c r="D146" s="9"/>
      <c r="E146" s="9"/>
      <c r="F146" s="30"/>
      <c r="G146" s="104"/>
      <c r="H146" s="104"/>
      <c r="I146" s="104"/>
      <c r="J146" s="104"/>
      <c r="K146" s="104"/>
      <c r="L146" s="104"/>
      <c r="M146" s="104"/>
      <c r="N146" s="104"/>
      <c r="O146" s="104"/>
      <c r="P146" s="104"/>
      <c r="Q146" s="104"/>
      <c r="R146" s="104"/>
      <c r="S146" s="178"/>
      <c r="T146" s="104"/>
      <c r="U146" s="104"/>
      <c r="V146" s="104"/>
      <c r="W146" s="104"/>
      <c r="X146" s="104"/>
      <c r="Y146" s="187" t="s">
        <v>271</v>
      </c>
      <c r="Z146" s="187"/>
      <c r="AA146" s="187"/>
      <c r="AB146" s="187"/>
      <c r="AC146" s="104"/>
      <c r="AD146" s="210" t="s">
        <v>48</v>
      </c>
      <c r="AE146" s="211"/>
      <c r="AF146" s="211"/>
      <c r="AG146" s="211"/>
      <c r="AH146" s="211"/>
      <c r="AI146" s="211"/>
      <c r="AJ146" s="211"/>
      <c r="AK146" s="211"/>
      <c r="AL146" s="211"/>
      <c r="AM146" s="301"/>
      <c r="AN146" s="301"/>
      <c r="AO146" s="301"/>
      <c r="AP146" s="339"/>
      <c r="AQ146" s="339"/>
      <c r="AR146" s="339"/>
      <c r="AS146" s="54"/>
      <c r="AT146" s="54"/>
      <c r="AU146" s="54"/>
      <c r="AV146" s="54"/>
    </row>
    <row r="147" spans="1:48" s="5" customFormat="1" ht="12.75">
      <c r="A147" s="9"/>
      <c r="B147" s="13"/>
      <c r="C147" s="30" t="s">
        <v>46</v>
      </c>
      <c r="D147" s="9"/>
      <c r="E147" s="9"/>
      <c r="F147" s="85" t="s">
        <v>163</v>
      </c>
      <c r="G147" s="85"/>
      <c r="H147" s="85"/>
      <c r="I147" s="85"/>
      <c r="J147" s="104"/>
      <c r="K147" s="104"/>
      <c r="L147" s="140" t="s">
        <v>264</v>
      </c>
      <c r="M147" s="140"/>
      <c r="N147" s="140"/>
      <c r="O147" s="140"/>
      <c r="P147" s="168"/>
      <c r="Q147" s="168"/>
      <c r="R147" s="168"/>
      <c r="S147" s="85" t="s">
        <v>266</v>
      </c>
      <c r="T147" s="85"/>
      <c r="U147" s="85"/>
      <c r="V147" s="85"/>
      <c r="W147" s="85"/>
      <c r="X147" s="104"/>
      <c r="Y147" s="188" t="s">
        <v>267</v>
      </c>
      <c r="Z147" s="188"/>
      <c r="AA147" s="188"/>
      <c r="AB147" s="188"/>
      <c r="AC147" s="104"/>
      <c r="AD147" s="211"/>
      <c r="AE147" s="211"/>
      <c r="AF147" s="211"/>
      <c r="AG147" s="211"/>
      <c r="AH147" s="211"/>
      <c r="AI147" s="211"/>
      <c r="AJ147" s="211"/>
      <c r="AK147" s="211"/>
      <c r="AL147" s="211"/>
      <c r="AM147" s="301"/>
      <c r="AN147" s="301"/>
      <c r="AO147" s="339"/>
      <c r="AP147" s="339"/>
      <c r="AQ147" s="9"/>
      <c r="AR147" s="339"/>
      <c r="AS147" s="9"/>
      <c r="AT147" s="9"/>
      <c r="AU147" s="9"/>
      <c r="AV147" s="9"/>
    </row>
    <row r="148" spans="1:48" s="5" customFormat="1" ht="14.25" customHeight="1">
      <c r="A148" s="9"/>
      <c r="B148" s="13"/>
      <c r="C148" s="31">
        <f>C4</f>
        <v>43800</v>
      </c>
      <c r="D148" s="9"/>
      <c r="E148" s="9"/>
      <c r="F148" s="9"/>
      <c r="G148" s="105">
        <f>AN176</f>
        <v>557.73</v>
      </c>
      <c r="H148" s="125"/>
      <c r="I148" s="131"/>
      <c r="J148" s="9"/>
      <c r="K148" s="9"/>
      <c r="L148" s="9"/>
      <c r="M148" s="149">
        <f>C149</f>
        <v>31</v>
      </c>
      <c r="N148" s="157"/>
      <c r="O148" s="164" t="s">
        <v>0</v>
      </c>
      <c r="P148" s="30" t="s">
        <v>265</v>
      </c>
      <c r="Q148" s="171">
        <v>16</v>
      </c>
      <c r="R148" s="176"/>
      <c r="S148" s="164" t="s">
        <v>63</v>
      </c>
      <c r="T148" s="104" t="s">
        <v>108</v>
      </c>
      <c r="U148" s="149">
        <f>M148*Q148</f>
        <v>496</v>
      </c>
      <c r="V148" s="157"/>
      <c r="W148" s="186" t="s">
        <v>63</v>
      </c>
      <c r="X148" s="104"/>
      <c r="Y148" s="189">
        <f>ROUNDDOWN(G148/U148,2)</f>
        <v>1.1200000000000001</v>
      </c>
      <c r="Z148" s="191"/>
      <c r="AA148" s="191"/>
      <c r="AB148" s="200" t="s">
        <v>82</v>
      </c>
      <c r="AC148" s="201" t="s">
        <v>270</v>
      </c>
      <c r="AD148" s="212">
        <f>AG148+AJ148</f>
        <v>3</v>
      </c>
      <c r="AE148" s="221"/>
      <c r="AF148" s="104" t="s">
        <v>131</v>
      </c>
      <c r="AG148" s="237">
        <v>3</v>
      </c>
      <c r="AH148" s="237"/>
      <c r="AI148" s="104" t="s">
        <v>269</v>
      </c>
      <c r="AJ148" s="237">
        <v>0</v>
      </c>
      <c r="AK148" s="237"/>
      <c r="AL148" s="178" t="s">
        <v>191</v>
      </c>
      <c r="AM148" s="302" t="str">
        <f>IF(Y148&gt;=AD148,"ＯＫ","ＮＧ")</f>
        <v>ＮＧ</v>
      </c>
      <c r="AN148" s="301"/>
      <c r="AO148" s="339"/>
      <c r="AP148" s="339"/>
      <c r="AQ148" s="9"/>
      <c r="AR148" s="339"/>
      <c r="AS148" s="9"/>
      <c r="AT148" s="9"/>
      <c r="AU148" s="9"/>
      <c r="AV148" s="9"/>
    </row>
    <row r="149" spans="1:48" s="6" customFormat="1">
      <c r="A149" s="10"/>
      <c r="B149" s="13"/>
      <c r="C149" s="32">
        <f>DAY(EOMONTH(C148,0))</f>
        <v>31</v>
      </c>
      <c r="D149" s="50"/>
      <c r="E149" s="50"/>
      <c r="F149" s="8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282" t="s">
        <v>37</v>
      </c>
      <c r="AM149" s="301" t="s">
        <v>90</v>
      </c>
      <c r="AN149" s="301" t="s">
        <v>70</v>
      </c>
      <c r="AO149" s="301"/>
      <c r="AP149" s="339"/>
      <c r="AQ149" s="339"/>
      <c r="AR149" s="339"/>
      <c r="AS149" s="10"/>
      <c r="AT149" s="10"/>
      <c r="AU149" s="10"/>
      <c r="AV149" s="10"/>
    </row>
    <row r="150" spans="1:48" ht="15.95" customHeight="1">
      <c r="A150" s="3"/>
      <c r="B150" s="13"/>
      <c r="C150" s="33" t="s">
        <v>263</v>
      </c>
      <c r="D150" s="33"/>
      <c r="E150" s="33"/>
      <c r="F150" s="87"/>
      <c r="G150" s="107">
        <f t="shared" ref="G150:AK150" si="68">G8</f>
        <v>1</v>
      </c>
      <c r="H150" s="33">
        <f t="shared" si="68"/>
        <v>2</v>
      </c>
      <c r="I150" s="33">
        <f t="shared" si="68"/>
        <v>3</v>
      </c>
      <c r="J150" s="33">
        <f t="shared" si="68"/>
        <v>4</v>
      </c>
      <c r="K150" s="33">
        <f t="shared" si="68"/>
        <v>5</v>
      </c>
      <c r="L150" s="33">
        <f t="shared" si="68"/>
        <v>6</v>
      </c>
      <c r="M150" s="87">
        <f t="shared" si="68"/>
        <v>7</v>
      </c>
      <c r="N150" s="107">
        <f t="shared" si="68"/>
        <v>8</v>
      </c>
      <c r="O150" s="33">
        <f t="shared" si="68"/>
        <v>9</v>
      </c>
      <c r="P150" s="33">
        <f t="shared" si="68"/>
        <v>10</v>
      </c>
      <c r="Q150" s="33">
        <f t="shared" si="68"/>
        <v>11</v>
      </c>
      <c r="R150" s="33">
        <f t="shared" si="68"/>
        <v>12</v>
      </c>
      <c r="S150" s="33">
        <f t="shared" si="68"/>
        <v>13</v>
      </c>
      <c r="T150" s="87">
        <f t="shared" si="68"/>
        <v>14</v>
      </c>
      <c r="U150" s="107">
        <f t="shared" si="68"/>
        <v>15</v>
      </c>
      <c r="V150" s="33">
        <f t="shared" si="68"/>
        <v>16</v>
      </c>
      <c r="W150" s="33">
        <f t="shared" si="68"/>
        <v>17</v>
      </c>
      <c r="X150" s="33">
        <f t="shared" si="68"/>
        <v>18</v>
      </c>
      <c r="Y150" s="33">
        <f t="shared" si="68"/>
        <v>19</v>
      </c>
      <c r="Z150" s="33">
        <f t="shared" si="68"/>
        <v>20</v>
      </c>
      <c r="AA150" s="87">
        <f t="shared" si="68"/>
        <v>21</v>
      </c>
      <c r="AB150" s="107">
        <f t="shared" si="68"/>
        <v>22</v>
      </c>
      <c r="AC150" s="33">
        <f t="shared" si="68"/>
        <v>23</v>
      </c>
      <c r="AD150" s="33">
        <f t="shared" si="68"/>
        <v>24</v>
      </c>
      <c r="AE150" s="33">
        <f t="shared" si="68"/>
        <v>25</v>
      </c>
      <c r="AF150" s="33">
        <f t="shared" si="68"/>
        <v>26</v>
      </c>
      <c r="AG150" s="33">
        <f t="shared" si="68"/>
        <v>27</v>
      </c>
      <c r="AH150" s="87">
        <f t="shared" si="68"/>
        <v>28</v>
      </c>
      <c r="AI150" s="107">
        <f t="shared" si="68"/>
        <v>29</v>
      </c>
      <c r="AJ150" s="33">
        <f t="shared" si="68"/>
        <v>30</v>
      </c>
      <c r="AK150" s="33">
        <f t="shared" si="68"/>
        <v>31</v>
      </c>
      <c r="AL150" s="283" t="s">
        <v>261</v>
      </c>
      <c r="AM150" s="303" t="s">
        <v>166</v>
      </c>
      <c r="AN150" s="87" t="s">
        <v>12</v>
      </c>
      <c r="AO150" s="340"/>
      <c r="AP150" s="351"/>
      <c r="AQ150" s="339"/>
      <c r="AR150" s="339"/>
    </row>
    <row r="151" spans="1:48">
      <c r="A151" s="3"/>
      <c r="B151" s="13" t="s">
        <v>232</v>
      </c>
      <c r="C151" s="34" t="str">
        <f t="shared" ref="C151:C175" si="69">CONCATENATE(AC197,"：",AD197,"（",AF197,AH197,AI197,"）",AK197,AM197)</f>
        <v>夜：夜勤（16：30～0：00）7.5ｈ</v>
      </c>
      <c r="D151" s="51"/>
      <c r="E151" s="65"/>
      <c r="F151" s="88" t="str">
        <f t="shared" ref="F151:F175" si="70">IF(AC197="","",AC197)</f>
        <v>夜</v>
      </c>
      <c r="G151" s="108">
        <f t="shared" ref="G151:G175" si="71">COUNTIF($G$10:$G$142,F151)</f>
        <v>1</v>
      </c>
      <c r="H151" s="126">
        <f t="shared" ref="H151:H175" si="72">COUNTIF($H$10:$H$142,F151)</f>
        <v>1</v>
      </c>
      <c r="I151" s="126">
        <f t="shared" ref="I151:I175" si="73">COUNTIF($I$10:$I$142,F151)</f>
        <v>1</v>
      </c>
      <c r="J151" s="126">
        <f t="shared" ref="J151:J175" si="74">COUNTIF($J$10:$J$142,F151)</f>
        <v>1</v>
      </c>
      <c r="K151" s="126">
        <f t="shared" ref="K151:K175" si="75">COUNTIF($K$10:$K$142,F151)</f>
        <v>1</v>
      </c>
      <c r="L151" s="126">
        <f t="shared" ref="L151:L175" si="76">COUNTIF(L$10:L$142,F151)</f>
        <v>1</v>
      </c>
      <c r="M151" s="150">
        <f t="shared" ref="M151:M175" si="77">COUNTIF(M$10:M$142,F151)</f>
        <v>1</v>
      </c>
      <c r="N151" s="108">
        <f t="shared" ref="N151:N175" si="78">COUNTIF(N$10:N$142,F151)</f>
        <v>1</v>
      </c>
      <c r="O151" s="126">
        <f t="shared" ref="O151:O175" si="79">COUNTIF(O$10:O$142,F151)</f>
        <v>1</v>
      </c>
      <c r="P151" s="126">
        <f t="shared" ref="P151:P175" si="80">COUNTIF(P$10:P$142,F151)</f>
        <v>1</v>
      </c>
      <c r="Q151" s="126">
        <f t="shared" ref="Q151:Q175" si="81">COUNTIF(Q$10:Q$142,F151)</f>
        <v>1</v>
      </c>
      <c r="R151" s="126">
        <f t="shared" ref="R151:R175" si="82">COUNTIF(R$10:R$142,F151)</f>
        <v>1</v>
      </c>
      <c r="S151" s="126">
        <f t="shared" ref="S151:S175" si="83">COUNTIF(S$10:S$142,F151)</f>
        <v>1</v>
      </c>
      <c r="T151" s="150">
        <f t="shared" ref="T151:T175" si="84">COUNTIF(T$10:T$142,F151)</f>
        <v>1</v>
      </c>
      <c r="U151" s="108">
        <f t="shared" ref="U151:U175" si="85">COUNTIF(U$10:U$142,F151)</f>
        <v>1</v>
      </c>
      <c r="V151" s="126">
        <f t="shared" ref="V151:V175" si="86">COUNTIF(V$10:V$142,F151)</f>
        <v>1</v>
      </c>
      <c r="W151" s="126">
        <f t="shared" ref="W151:W175" si="87">COUNTIF(W$10:W$142,F151)</f>
        <v>1</v>
      </c>
      <c r="X151" s="126">
        <f t="shared" ref="X151:X175" si="88">COUNTIF(X$10:X$142,F151)</f>
        <v>1</v>
      </c>
      <c r="Y151" s="126">
        <f t="shared" ref="Y151:Y175" si="89">COUNTIF(Y$10:Y$142,F151)</f>
        <v>1</v>
      </c>
      <c r="Z151" s="126">
        <f t="shared" ref="Z151:Z175" si="90">COUNTIF(Z$10:Z$142,F151)</f>
        <v>1</v>
      </c>
      <c r="AA151" s="150">
        <f t="shared" ref="AA151:AA175" si="91">COUNTIF(AA$10:AA$142,F151)</f>
        <v>1</v>
      </c>
      <c r="AB151" s="108">
        <f t="shared" ref="AB151:AB175" si="92">COUNTIF(AB$10:AB$142,F151)</f>
        <v>1</v>
      </c>
      <c r="AC151" s="126">
        <f t="shared" ref="AC151:AC175" si="93">COUNTIF(AC$10:AC$142,F151)</f>
        <v>1</v>
      </c>
      <c r="AD151" s="126">
        <f t="shared" ref="AD151:AD175" si="94">COUNTIF(AD$10:AD$142,F151)</f>
        <v>1</v>
      </c>
      <c r="AE151" s="126">
        <f t="shared" ref="AE151:AE175" si="95">COUNTIF(AE$10:AE$142,F151)</f>
        <v>1</v>
      </c>
      <c r="AF151" s="126">
        <f t="shared" ref="AF151:AF175" si="96">COUNTIF(AF$10:AF$142,F151)</f>
        <v>1</v>
      </c>
      <c r="AG151" s="126">
        <f t="shared" ref="AG151:AG175" si="97">COUNTIF(AG$10:AG$142,F151)</f>
        <v>1</v>
      </c>
      <c r="AH151" s="150">
        <f t="shared" ref="AH151:AH175" si="98">COUNTIF(AH$10:AH$142,F151)</f>
        <v>1</v>
      </c>
      <c r="AI151" s="254">
        <f t="shared" ref="AI151:AI175" si="99">COUNTIF(AI$10:AI$142,F151)</f>
        <v>1</v>
      </c>
      <c r="AJ151" s="126">
        <f t="shared" ref="AJ151:AJ175" si="100">COUNTIF(AJ$10:AJ$142,F151)</f>
        <v>1</v>
      </c>
      <c r="AK151" s="126">
        <f t="shared" ref="AK151:AK175" si="101">COUNTIF(AK$10:AK$142,F151)</f>
        <v>1</v>
      </c>
      <c r="AL151" s="284">
        <f t="shared" ref="AL151:AL175" si="102">SUM(G151:AK151)</f>
        <v>31</v>
      </c>
      <c r="AM151" s="304">
        <f t="shared" ref="AM151:AM175" si="103">IF(AR197="","",AR197)</f>
        <v>7.5</v>
      </c>
      <c r="AN151" s="321">
        <f t="shared" ref="AN151:AN175" si="104">AL151*AM151</f>
        <v>232.5</v>
      </c>
      <c r="AO151" s="341"/>
      <c r="AP151" s="351"/>
      <c r="AQ151" s="339"/>
      <c r="AR151" s="339"/>
    </row>
    <row r="152" spans="1:48">
      <c r="A152" s="3"/>
      <c r="B152" s="13" t="s">
        <v>156</v>
      </c>
      <c r="C152" s="35" t="str">
        <f t="shared" si="69"/>
        <v>明：明け（0：00～9：15）7.25ｈ</v>
      </c>
      <c r="D152" s="52"/>
      <c r="E152" s="66"/>
      <c r="F152" s="89" t="str">
        <f t="shared" si="70"/>
        <v>明</v>
      </c>
      <c r="G152" s="109">
        <f t="shared" si="71"/>
        <v>0</v>
      </c>
      <c r="H152" s="127">
        <f t="shared" si="72"/>
        <v>1</v>
      </c>
      <c r="I152" s="127">
        <f t="shared" si="73"/>
        <v>1</v>
      </c>
      <c r="J152" s="127">
        <f t="shared" si="74"/>
        <v>1</v>
      </c>
      <c r="K152" s="127">
        <f t="shared" si="75"/>
        <v>1</v>
      </c>
      <c r="L152" s="127">
        <f t="shared" si="76"/>
        <v>1</v>
      </c>
      <c r="M152" s="151">
        <f t="shared" si="77"/>
        <v>1</v>
      </c>
      <c r="N152" s="109">
        <f t="shared" si="78"/>
        <v>1</v>
      </c>
      <c r="O152" s="127">
        <f t="shared" si="79"/>
        <v>1</v>
      </c>
      <c r="P152" s="127">
        <f t="shared" si="80"/>
        <v>1</v>
      </c>
      <c r="Q152" s="127">
        <f t="shared" si="81"/>
        <v>1</v>
      </c>
      <c r="R152" s="127">
        <f t="shared" si="82"/>
        <v>1</v>
      </c>
      <c r="S152" s="127">
        <f t="shared" si="83"/>
        <v>1</v>
      </c>
      <c r="T152" s="151">
        <f t="shared" si="84"/>
        <v>1</v>
      </c>
      <c r="U152" s="109">
        <f t="shared" si="85"/>
        <v>1</v>
      </c>
      <c r="V152" s="127">
        <f t="shared" si="86"/>
        <v>1</v>
      </c>
      <c r="W152" s="127">
        <f t="shared" si="87"/>
        <v>1</v>
      </c>
      <c r="X152" s="127">
        <f t="shared" si="88"/>
        <v>1</v>
      </c>
      <c r="Y152" s="127">
        <f t="shared" si="89"/>
        <v>1</v>
      </c>
      <c r="Z152" s="127">
        <f t="shared" si="90"/>
        <v>1</v>
      </c>
      <c r="AA152" s="151">
        <f t="shared" si="91"/>
        <v>1</v>
      </c>
      <c r="AB152" s="109">
        <f t="shared" si="92"/>
        <v>1</v>
      </c>
      <c r="AC152" s="127">
        <f t="shared" si="93"/>
        <v>1</v>
      </c>
      <c r="AD152" s="127">
        <f t="shared" si="94"/>
        <v>1</v>
      </c>
      <c r="AE152" s="127">
        <f t="shared" si="95"/>
        <v>1</v>
      </c>
      <c r="AF152" s="127">
        <f t="shared" si="96"/>
        <v>1</v>
      </c>
      <c r="AG152" s="127">
        <f t="shared" si="97"/>
        <v>1</v>
      </c>
      <c r="AH152" s="151">
        <f t="shared" si="98"/>
        <v>1</v>
      </c>
      <c r="AI152" s="255">
        <f t="shared" si="99"/>
        <v>1</v>
      </c>
      <c r="AJ152" s="127">
        <f t="shared" si="100"/>
        <v>1</v>
      </c>
      <c r="AK152" s="127">
        <f t="shared" si="101"/>
        <v>1</v>
      </c>
      <c r="AL152" s="285">
        <f t="shared" si="102"/>
        <v>30</v>
      </c>
      <c r="AM152" s="305">
        <f t="shared" si="103"/>
        <v>7.25</v>
      </c>
      <c r="AN152" s="322">
        <f t="shared" si="104"/>
        <v>217.5</v>
      </c>
      <c r="AO152" s="342"/>
      <c r="AP152" s="351"/>
      <c r="AQ152" s="339"/>
      <c r="AR152" s="339"/>
    </row>
    <row r="153" spans="1:48">
      <c r="A153" s="3"/>
      <c r="B153" s="13" t="s">
        <v>233</v>
      </c>
      <c r="C153" s="35" t="str">
        <f t="shared" si="69"/>
        <v>①：日勤Ａ（8：40～17：15）7.75ｈ</v>
      </c>
      <c r="D153" s="52"/>
      <c r="E153" s="66"/>
      <c r="F153" s="89" t="str">
        <f t="shared" si="70"/>
        <v>①</v>
      </c>
      <c r="G153" s="109">
        <f t="shared" si="71"/>
        <v>0</v>
      </c>
      <c r="H153" s="127">
        <f t="shared" si="72"/>
        <v>0</v>
      </c>
      <c r="I153" s="127">
        <f t="shared" si="73"/>
        <v>0</v>
      </c>
      <c r="J153" s="127">
        <f t="shared" si="74"/>
        <v>1</v>
      </c>
      <c r="K153" s="127">
        <f t="shared" si="75"/>
        <v>2</v>
      </c>
      <c r="L153" s="127">
        <f t="shared" si="76"/>
        <v>3</v>
      </c>
      <c r="M153" s="151">
        <f t="shared" si="77"/>
        <v>3</v>
      </c>
      <c r="N153" s="109">
        <f t="shared" si="78"/>
        <v>3</v>
      </c>
      <c r="O153" s="127">
        <f t="shared" si="79"/>
        <v>3</v>
      </c>
      <c r="P153" s="127">
        <f t="shared" si="80"/>
        <v>3</v>
      </c>
      <c r="Q153" s="127">
        <f t="shared" si="81"/>
        <v>3</v>
      </c>
      <c r="R153" s="127">
        <f t="shared" si="82"/>
        <v>3</v>
      </c>
      <c r="S153" s="127">
        <f t="shared" si="83"/>
        <v>3</v>
      </c>
      <c r="T153" s="151">
        <f t="shared" si="84"/>
        <v>3</v>
      </c>
      <c r="U153" s="109">
        <f t="shared" si="85"/>
        <v>3</v>
      </c>
      <c r="V153" s="127">
        <f t="shared" si="86"/>
        <v>3</v>
      </c>
      <c r="W153" s="127">
        <f t="shared" si="87"/>
        <v>3</v>
      </c>
      <c r="X153" s="127">
        <f t="shared" si="88"/>
        <v>3</v>
      </c>
      <c r="Y153" s="127">
        <f t="shared" si="89"/>
        <v>3</v>
      </c>
      <c r="Z153" s="127">
        <f t="shared" si="90"/>
        <v>3</v>
      </c>
      <c r="AA153" s="151">
        <f t="shared" si="91"/>
        <v>3</v>
      </c>
      <c r="AB153" s="109">
        <f t="shared" si="92"/>
        <v>3</v>
      </c>
      <c r="AC153" s="127">
        <f t="shared" si="93"/>
        <v>3</v>
      </c>
      <c r="AD153" s="127">
        <f t="shared" si="94"/>
        <v>3</v>
      </c>
      <c r="AE153" s="127">
        <f t="shared" si="95"/>
        <v>3</v>
      </c>
      <c r="AF153" s="127">
        <f t="shared" si="96"/>
        <v>3</v>
      </c>
      <c r="AG153" s="127">
        <f t="shared" si="97"/>
        <v>3</v>
      </c>
      <c r="AH153" s="151">
        <f t="shared" si="98"/>
        <v>3</v>
      </c>
      <c r="AI153" s="255">
        <f t="shared" si="99"/>
        <v>3</v>
      </c>
      <c r="AJ153" s="127">
        <f t="shared" si="100"/>
        <v>3</v>
      </c>
      <c r="AK153" s="127">
        <f t="shared" si="101"/>
        <v>3</v>
      </c>
      <c r="AL153" s="285">
        <f t="shared" si="102"/>
        <v>81</v>
      </c>
      <c r="AM153" s="305">
        <f t="shared" si="103"/>
        <v>1.33</v>
      </c>
      <c r="AN153" s="322">
        <f t="shared" si="104"/>
        <v>107.73</v>
      </c>
      <c r="AO153" s="343"/>
      <c r="AP153" s="339"/>
      <c r="AQ153" s="339"/>
      <c r="AR153" s="339"/>
    </row>
    <row r="154" spans="1:48">
      <c r="A154" s="3"/>
      <c r="B154" s="13" t="s">
        <v>235</v>
      </c>
      <c r="C154" s="35" t="str">
        <f t="shared" si="69"/>
        <v>②：早出（7：10～15：45）7.75ｈ</v>
      </c>
      <c r="D154" s="52"/>
      <c r="E154" s="66"/>
      <c r="F154" s="89" t="str">
        <f t="shared" si="70"/>
        <v>②</v>
      </c>
      <c r="G154" s="109">
        <f t="shared" si="71"/>
        <v>0</v>
      </c>
      <c r="H154" s="127">
        <f t="shared" si="72"/>
        <v>0</v>
      </c>
      <c r="I154" s="127">
        <f t="shared" si="73"/>
        <v>0</v>
      </c>
      <c r="J154" s="127">
        <f t="shared" si="74"/>
        <v>0</v>
      </c>
      <c r="K154" s="127">
        <f t="shared" si="75"/>
        <v>0</v>
      </c>
      <c r="L154" s="127">
        <f t="shared" si="76"/>
        <v>0</v>
      </c>
      <c r="M154" s="151">
        <f t="shared" si="77"/>
        <v>0</v>
      </c>
      <c r="N154" s="109">
        <f t="shared" si="78"/>
        <v>0</v>
      </c>
      <c r="O154" s="127">
        <f t="shared" si="79"/>
        <v>0</v>
      </c>
      <c r="P154" s="127">
        <f t="shared" si="80"/>
        <v>0</v>
      </c>
      <c r="Q154" s="127">
        <f t="shared" si="81"/>
        <v>0</v>
      </c>
      <c r="R154" s="127">
        <f t="shared" si="82"/>
        <v>0</v>
      </c>
      <c r="S154" s="127">
        <f t="shared" si="83"/>
        <v>0</v>
      </c>
      <c r="T154" s="151">
        <f t="shared" si="84"/>
        <v>0</v>
      </c>
      <c r="U154" s="109">
        <f t="shared" si="85"/>
        <v>0</v>
      </c>
      <c r="V154" s="127">
        <f t="shared" si="86"/>
        <v>0</v>
      </c>
      <c r="W154" s="127">
        <f t="shared" si="87"/>
        <v>0</v>
      </c>
      <c r="X154" s="127">
        <f t="shared" si="88"/>
        <v>0</v>
      </c>
      <c r="Y154" s="127">
        <f t="shared" si="89"/>
        <v>0</v>
      </c>
      <c r="Z154" s="127">
        <f t="shared" si="90"/>
        <v>0</v>
      </c>
      <c r="AA154" s="151">
        <f t="shared" si="91"/>
        <v>0</v>
      </c>
      <c r="AB154" s="109">
        <f t="shared" si="92"/>
        <v>0</v>
      </c>
      <c r="AC154" s="127">
        <f t="shared" si="93"/>
        <v>0</v>
      </c>
      <c r="AD154" s="127">
        <f t="shared" si="94"/>
        <v>0</v>
      </c>
      <c r="AE154" s="127">
        <f t="shared" si="95"/>
        <v>0</v>
      </c>
      <c r="AF154" s="127">
        <f t="shared" si="96"/>
        <v>0</v>
      </c>
      <c r="AG154" s="127">
        <f t="shared" si="97"/>
        <v>0</v>
      </c>
      <c r="AH154" s="151">
        <f t="shared" si="98"/>
        <v>0</v>
      </c>
      <c r="AI154" s="255">
        <f t="shared" si="99"/>
        <v>0</v>
      </c>
      <c r="AJ154" s="127">
        <f t="shared" si="100"/>
        <v>0</v>
      </c>
      <c r="AK154" s="127">
        <f t="shared" si="101"/>
        <v>0</v>
      </c>
      <c r="AL154" s="285">
        <f t="shared" si="102"/>
        <v>0</v>
      </c>
      <c r="AM154" s="305">
        <f t="shared" si="103"/>
        <v>2.08</v>
      </c>
      <c r="AN154" s="322">
        <f t="shared" si="104"/>
        <v>0</v>
      </c>
      <c r="AO154" s="343"/>
      <c r="AP154" s="339"/>
      <c r="AQ154" s="339"/>
      <c r="AR154" s="339"/>
    </row>
    <row r="155" spans="1:48">
      <c r="A155" s="3"/>
      <c r="B155" s="13" t="s">
        <v>23</v>
      </c>
      <c r="C155" s="35" t="str">
        <f t="shared" si="69"/>
        <v>③：遅出（11：25～20：00）7.75ｈ</v>
      </c>
      <c r="D155" s="52"/>
      <c r="E155" s="66"/>
      <c r="F155" s="89" t="str">
        <f t="shared" si="70"/>
        <v>③</v>
      </c>
      <c r="G155" s="109">
        <f t="shared" si="71"/>
        <v>0</v>
      </c>
      <c r="H155" s="127">
        <f t="shared" si="72"/>
        <v>0</v>
      </c>
      <c r="I155" s="127">
        <f t="shared" si="73"/>
        <v>0</v>
      </c>
      <c r="J155" s="127">
        <f t="shared" si="74"/>
        <v>0</v>
      </c>
      <c r="K155" s="127">
        <f t="shared" si="75"/>
        <v>0</v>
      </c>
      <c r="L155" s="127">
        <f t="shared" si="76"/>
        <v>0</v>
      </c>
      <c r="M155" s="151">
        <f t="shared" si="77"/>
        <v>0</v>
      </c>
      <c r="N155" s="109">
        <f t="shared" si="78"/>
        <v>0</v>
      </c>
      <c r="O155" s="127">
        <f t="shared" si="79"/>
        <v>0</v>
      </c>
      <c r="P155" s="127">
        <f t="shared" si="80"/>
        <v>0</v>
      </c>
      <c r="Q155" s="127">
        <f t="shared" si="81"/>
        <v>0</v>
      </c>
      <c r="R155" s="127">
        <f t="shared" si="82"/>
        <v>0</v>
      </c>
      <c r="S155" s="127">
        <f t="shared" si="83"/>
        <v>0</v>
      </c>
      <c r="T155" s="151">
        <f t="shared" si="84"/>
        <v>0</v>
      </c>
      <c r="U155" s="109">
        <f t="shared" si="85"/>
        <v>0</v>
      </c>
      <c r="V155" s="127">
        <f t="shared" si="86"/>
        <v>0</v>
      </c>
      <c r="W155" s="127">
        <f t="shared" si="87"/>
        <v>0</v>
      </c>
      <c r="X155" s="127">
        <f t="shared" si="88"/>
        <v>0</v>
      </c>
      <c r="Y155" s="127">
        <f t="shared" si="89"/>
        <v>0</v>
      </c>
      <c r="Z155" s="127">
        <f t="shared" si="90"/>
        <v>0</v>
      </c>
      <c r="AA155" s="151">
        <f t="shared" si="91"/>
        <v>0</v>
      </c>
      <c r="AB155" s="109">
        <f t="shared" si="92"/>
        <v>0</v>
      </c>
      <c r="AC155" s="127">
        <f t="shared" si="93"/>
        <v>0</v>
      </c>
      <c r="AD155" s="127">
        <f t="shared" si="94"/>
        <v>0</v>
      </c>
      <c r="AE155" s="127">
        <f t="shared" si="95"/>
        <v>0</v>
      </c>
      <c r="AF155" s="127">
        <f t="shared" si="96"/>
        <v>0</v>
      </c>
      <c r="AG155" s="127">
        <f t="shared" si="97"/>
        <v>0</v>
      </c>
      <c r="AH155" s="151">
        <f t="shared" si="98"/>
        <v>0</v>
      </c>
      <c r="AI155" s="255">
        <f t="shared" si="99"/>
        <v>0</v>
      </c>
      <c r="AJ155" s="127">
        <f t="shared" si="100"/>
        <v>0</v>
      </c>
      <c r="AK155" s="127">
        <f t="shared" si="101"/>
        <v>0</v>
      </c>
      <c r="AL155" s="285">
        <f t="shared" si="102"/>
        <v>0</v>
      </c>
      <c r="AM155" s="305">
        <f t="shared" si="103"/>
        <v>2.5</v>
      </c>
      <c r="AN155" s="322">
        <f t="shared" si="104"/>
        <v>0</v>
      </c>
      <c r="AO155" s="343"/>
      <c r="AP155" s="339"/>
      <c r="AQ155" s="339"/>
      <c r="AR155" s="339"/>
    </row>
    <row r="156" spans="1:48">
      <c r="A156" s="3"/>
      <c r="B156" s="13" t="s">
        <v>236</v>
      </c>
      <c r="C156" s="35" t="str">
        <f t="shared" si="69"/>
        <v>⑤：午前Ａ（8：40～12：40）4ｈ</v>
      </c>
      <c r="D156" s="52"/>
      <c r="E156" s="66"/>
      <c r="F156" s="89" t="str">
        <f t="shared" si="70"/>
        <v>⑤</v>
      </c>
      <c r="G156" s="109">
        <f t="shared" si="71"/>
        <v>0</v>
      </c>
      <c r="H156" s="127">
        <f t="shared" si="72"/>
        <v>0</v>
      </c>
      <c r="I156" s="127">
        <f t="shared" si="73"/>
        <v>0</v>
      </c>
      <c r="J156" s="127">
        <f t="shared" si="74"/>
        <v>0</v>
      </c>
      <c r="K156" s="127">
        <f t="shared" si="75"/>
        <v>0</v>
      </c>
      <c r="L156" s="127">
        <f t="shared" si="76"/>
        <v>0</v>
      </c>
      <c r="M156" s="151">
        <f t="shared" si="77"/>
        <v>0</v>
      </c>
      <c r="N156" s="109">
        <f t="shared" si="78"/>
        <v>0</v>
      </c>
      <c r="O156" s="127">
        <f t="shared" si="79"/>
        <v>0</v>
      </c>
      <c r="P156" s="127">
        <f t="shared" si="80"/>
        <v>0</v>
      </c>
      <c r="Q156" s="127">
        <f t="shared" si="81"/>
        <v>0</v>
      </c>
      <c r="R156" s="127">
        <f t="shared" si="82"/>
        <v>0</v>
      </c>
      <c r="S156" s="127">
        <f t="shared" si="83"/>
        <v>0</v>
      </c>
      <c r="T156" s="151">
        <f t="shared" si="84"/>
        <v>0</v>
      </c>
      <c r="U156" s="109">
        <f t="shared" si="85"/>
        <v>0</v>
      </c>
      <c r="V156" s="127">
        <f t="shared" si="86"/>
        <v>0</v>
      </c>
      <c r="W156" s="127">
        <f t="shared" si="87"/>
        <v>0</v>
      </c>
      <c r="X156" s="127">
        <f t="shared" si="88"/>
        <v>0</v>
      </c>
      <c r="Y156" s="127">
        <f t="shared" si="89"/>
        <v>0</v>
      </c>
      <c r="Z156" s="127">
        <f t="shared" si="90"/>
        <v>0</v>
      </c>
      <c r="AA156" s="151">
        <f t="shared" si="91"/>
        <v>0</v>
      </c>
      <c r="AB156" s="109">
        <f t="shared" si="92"/>
        <v>0</v>
      </c>
      <c r="AC156" s="127">
        <f t="shared" si="93"/>
        <v>0</v>
      </c>
      <c r="AD156" s="127">
        <f t="shared" si="94"/>
        <v>0</v>
      </c>
      <c r="AE156" s="127">
        <f t="shared" si="95"/>
        <v>0</v>
      </c>
      <c r="AF156" s="127">
        <f t="shared" si="96"/>
        <v>0</v>
      </c>
      <c r="AG156" s="127">
        <f t="shared" si="97"/>
        <v>0</v>
      </c>
      <c r="AH156" s="151">
        <f t="shared" si="98"/>
        <v>0</v>
      </c>
      <c r="AI156" s="255">
        <f t="shared" si="99"/>
        <v>0</v>
      </c>
      <c r="AJ156" s="127">
        <f t="shared" si="100"/>
        <v>0</v>
      </c>
      <c r="AK156" s="127">
        <f t="shared" si="101"/>
        <v>0</v>
      </c>
      <c r="AL156" s="285">
        <f t="shared" si="102"/>
        <v>0</v>
      </c>
      <c r="AM156" s="305">
        <f t="shared" si="103"/>
        <v>0.57999999999999996</v>
      </c>
      <c r="AN156" s="322">
        <f t="shared" si="104"/>
        <v>0</v>
      </c>
      <c r="AO156" s="343"/>
      <c r="AP156" s="339"/>
      <c r="AQ156" s="339"/>
      <c r="AR156" s="339"/>
    </row>
    <row r="157" spans="1:48">
      <c r="A157" s="3"/>
      <c r="B157" s="13" t="s">
        <v>237</v>
      </c>
      <c r="C157" s="35" t="str">
        <f t="shared" si="69"/>
        <v>⑥：午後Ａ（13：30～17：30）4ｈ</v>
      </c>
      <c r="D157" s="52"/>
      <c r="E157" s="66"/>
      <c r="F157" s="89" t="str">
        <f t="shared" si="70"/>
        <v>⑥</v>
      </c>
      <c r="G157" s="109">
        <f t="shared" si="71"/>
        <v>0</v>
      </c>
      <c r="H157" s="127">
        <f t="shared" si="72"/>
        <v>0</v>
      </c>
      <c r="I157" s="127">
        <f t="shared" si="73"/>
        <v>0</v>
      </c>
      <c r="J157" s="127">
        <f t="shared" si="74"/>
        <v>0</v>
      </c>
      <c r="K157" s="127">
        <f t="shared" si="75"/>
        <v>0</v>
      </c>
      <c r="L157" s="127">
        <f t="shared" si="76"/>
        <v>0</v>
      </c>
      <c r="M157" s="151">
        <f t="shared" si="77"/>
        <v>0</v>
      </c>
      <c r="N157" s="109">
        <f t="shared" si="78"/>
        <v>0</v>
      </c>
      <c r="O157" s="127">
        <f t="shared" si="79"/>
        <v>0</v>
      </c>
      <c r="P157" s="127">
        <f t="shared" si="80"/>
        <v>0</v>
      </c>
      <c r="Q157" s="127">
        <f t="shared" si="81"/>
        <v>0</v>
      </c>
      <c r="R157" s="127">
        <f t="shared" si="82"/>
        <v>0</v>
      </c>
      <c r="S157" s="127">
        <f t="shared" si="83"/>
        <v>0</v>
      </c>
      <c r="T157" s="151">
        <f t="shared" si="84"/>
        <v>0</v>
      </c>
      <c r="U157" s="109">
        <f t="shared" si="85"/>
        <v>0</v>
      </c>
      <c r="V157" s="127">
        <f t="shared" si="86"/>
        <v>0</v>
      </c>
      <c r="W157" s="127">
        <f t="shared" si="87"/>
        <v>0</v>
      </c>
      <c r="X157" s="127">
        <f t="shared" si="88"/>
        <v>0</v>
      </c>
      <c r="Y157" s="127">
        <f t="shared" si="89"/>
        <v>0</v>
      </c>
      <c r="Z157" s="127">
        <f t="shared" si="90"/>
        <v>0</v>
      </c>
      <c r="AA157" s="151">
        <f t="shared" si="91"/>
        <v>0</v>
      </c>
      <c r="AB157" s="109">
        <f t="shared" si="92"/>
        <v>0</v>
      </c>
      <c r="AC157" s="127">
        <f t="shared" si="93"/>
        <v>0</v>
      </c>
      <c r="AD157" s="127">
        <f t="shared" si="94"/>
        <v>0</v>
      </c>
      <c r="AE157" s="127">
        <f t="shared" si="95"/>
        <v>0</v>
      </c>
      <c r="AF157" s="127">
        <f t="shared" si="96"/>
        <v>0</v>
      </c>
      <c r="AG157" s="127">
        <f t="shared" si="97"/>
        <v>0</v>
      </c>
      <c r="AH157" s="151">
        <f t="shared" si="98"/>
        <v>0</v>
      </c>
      <c r="AI157" s="255">
        <f t="shared" si="99"/>
        <v>0</v>
      </c>
      <c r="AJ157" s="127">
        <f t="shared" si="100"/>
        <v>0</v>
      </c>
      <c r="AK157" s="127">
        <f t="shared" si="101"/>
        <v>0</v>
      </c>
      <c r="AL157" s="285">
        <f t="shared" si="102"/>
        <v>0</v>
      </c>
      <c r="AM157" s="305">
        <f t="shared" si="103"/>
        <v>1</v>
      </c>
      <c r="AN157" s="322">
        <f t="shared" si="104"/>
        <v>0</v>
      </c>
      <c r="AO157" s="343"/>
      <c r="AP157" s="339"/>
      <c r="AQ157" s="339"/>
      <c r="AR157" s="339"/>
    </row>
    <row r="158" spans="1:48">
      <c r="A158" s="3"/>
      <c r="B158" s="13" t="s">
        <v>230</v>
      </c>
      <c r="C158" s="35" t="str">
        <f t="shared" si="69"/>
        <v>⑦：日勤Ｂ（9：00～17：00）7ｈ</v>
      </c>
      <c r="D158" s="52"/>
      <c r="E158" s="66"/>
      <c r="F158" s="89" t="str">
        <f t="shared" si="70"/>
        <v>⑦</v>
      </c>
      <c r="G158" s="109">
        <f t="shared" si="71"/>
        <v>0</v>
      </c>
      <c r="H158" s="127">
        <f t="shared" si="72"/>
        <v>0</v>
      </c>
      <c r="I158" s="127">
        <f t="shared" si="73"/>
        <v>0</v>
      </c>
      <c r="J158" s="127">
        <f t="shared" si="74"/>
        <v>0</v>
      </c>
      <c r="K158" s="127">
        <f t="shared" si="75"/>
        <v>0</v>
      </c>
      <c r="L158" s="127">
        <f t="shared" si="76"/>
        <v>0</v>
      </c>
      <c r="M158" s="151">
        <f t="shared" si="77"/>
        <v>0</v>
      </c>
      <c r="N158" s="109">
        <f t="shared" si="78"/>
        <v>0</v>
      </c>
      <c r="O158" s="127">
        <f t="shared" si="79"/>
        <v>0</v>
      </c>
      <c r="P158" s="127">
        <f t="shared" si="80"/>
        <v>0</v>
      </c>
      <c r="Q158" s="127">
        <f t="shared" si="81"/>
        <v>0</v>
      </c>
      <c r="R158" s="127">
        <f t="shared" si="82"/>
        <v>0</v>
      </c>
      <c r="S158" s="127">
        <f t="shared" si="83"/>
        <v>0</v>
      </c>
      <c r="T158" s="151">
        <f t="shared" si="84"/>
        <v>0</v>
      </c>
      <c r="U158" s="109">
        <f t="shared" si="85"/>
        <v>0</v>
      </c>
      <c r="V158" s="127">
        <f t="shared" si="86"/>
        <v>0</v>
      </c>
      <c r="W158" s="127">
        <f t="shared" si="87"/>
        <v>0</v>
      </c>
      <c r="X158" s="127">
        <f t="shared" si="88"/>
        <v>0</v>
      </c>
      <c r="Y158" s="127">
        <f t="shared" si="89"/>
        <v>0</v>
      </c>
      <c r="Z158" s="127">
        <f t="shared" si="90"/>
        <v>0</v>
      </c>
      <c r="AA158" s="151">
        <f t="shared" si="91"/>
        <v>0</v>
      </c>
      <c r="AB158" s="109">
        <f t="shared" si="92"/>
        <v>0</v>
      </c>
      <c r="AC158" s="127">
        <f t="shared" si="93"/>
        <v>0</v>
      </c>
      <c r="AD158" s="127">
        <f t="shared" si="94"/>
        <v>0</v>
      </c>
      <c r="AE158" s="127">
        <f t="shared" si="95"/>
        <v>0</v>
      </c>
      <c r="AF158" s="127">
        <f t="shared" si="96"/>
        <v>0</v>
      </c>
      <c r="AG158" s="127">
        <f t="shared" si="97"/>
        <v>0</v>
      </c>
      <c r="AH158" s="151">
        <f t="shared" si="98"/>
        <v>0</v>
      </c>
      <c r="AI158" s="255">
        <f t="shared" si="99"/>
        <v>0</v>
      </c>
      <c r="AJ158" s="127">
        <f t="shared" si="100"/>
        <v>0</v>
      </c>
      <c r="AK158" s="127">
        <f t="shared" si="101"/>
        <v>0</v>
      </c>
      <c r="AL158" s="285">
        <f t="shared" si="102"/>
        <v>0</v>
      </c>
      <c r="AM158" s="305">
        <f t="shared" si="103"/>
        <v>0.75</v>
      </c>
      <c r="AN158" s="322">
        <f t="shared" si="104"/>
        <v>0</v>
      </c>
      <c r="AO158" s="343"/>
      <c r="AP158" s="339"/>
      <c r="AQ158" s="339"/>
      <c r="AR158" s="339"/>
    </row>
    <row r="159" spans="1:48">
      <c r="A159" s="3"/>
      <c r="B159" s="13" t="s">
        <v>210</v>
      </c>
      <c r="C159" s="35" t="str">
        <f t="shared" si="69"/>
        <v>⑧：午前Ｂ（9：00～13：00）4ｈ</v>
      </c>
      <c r="D159" s="52"/>
      <c r="E159" s="66"/>
      <c r="F159" s="89" t="str">
        <f t="shared" si="70"/>
        <v>⑧</v>
      </c>
      <c r="G159" s="109">
        <f t="shared" si="71"/>
        <v>0</v>
      </c>
      <c r="H159" s="127">
        <f t="shared" si="72"/>
        <v>0</v>
      </c>
      <c r="I159" s="127">
        <f t="shared" si="73"/>
        <v>0</v>
      </c>
      <c r="J159" s="127">
        <f t="shared" si="74"/>
        <v>0</v>
      </c>
      <c r="K159" s="127">
        <f t="shared" si="75"/>
        <v>0</v>
      </c>
      <c r="L159" s="127">
        <f t="shared" si="76"/>
        <v>0</v>
      </c>
      <c r="M159" s="151">
        <f t="shared" si="77"/>
        <v>0</v>
      </c>
      <c r="N159" s="109">
        <f t="shared" si="78"/>
        <v>0</v>
      </c>
      <c r="O159" s="127">
        <f t="shared" si="79"/>
        <v>0</v>
      </c>
      <c r="P159" s="127">
        <f t="shared" si="80"/>
        <v>0</v>
      </c>
      <c r="Q159" s="127">
        <f t="shared" si="81"/>
        <v>0</v>
      </c>
      <c r="R159" s="127">
        <f t="shared" si="82"/>
        <v>0</v>
      </c>
      <c r="S159" s="127">
        <f t="shared" si="83"/>
        <v>0</v>
      </c>
      <c r="T159" s="151">
        <f t="shared" si="84"/>
        <v>0</v>
      </c>
      <c r="U159" s="109">
        <f t="shared" si="85"/>
        <v>0</v>
      </c>
      <c r="V159" s="127">
        <f t="shared" si="86"/>
        <v>0</v>
      </c>
      <c r="W159" s="127">
        <f t="shared" si="87"/>
        <v>0</v>
      </c>
      <c r="X159" s="127">
        <f t="shared" si="88"/>
        <v>0</v>
      </c>
      <c r="Y159" s="127">
        <f t="shared" si="89"/>
        <v>0</v>
      </c>
      <c r="Z159" s="127">
        <f t="shared" si="90"/>
        <v>0</v>
      </c>
      <c r="AA159" s="151">
        <f t="shared" si="91"/>
        <v>0</v>
      </c>
      <c r="AB159" s="109">
        <f t="shared" si="92"/>
        <v>0</v>
      </c>
      <c r="AC159" s="127">
        <f t="shared" si="93"/>
        <v>0</v>
      </c>
      <c r="AD159" s="127">
        <f t="shared" si="94"/>
        <v>0</v>
      </c>
      <c r="AE159" s="127">
        <f t="shared" si="95"/>
        <v>0</v>
      </c>
      <c r="AF159" s="127">
        <f t="shared" si="96"/>
        <v>0</v>
      </c>
      <c r="AG159" s="127">
        <f t="shared" si="97"/>
        <v>0</v>
      </c>
      <c r="AH159" s="151">
        <f t="shared" si="98"/>
        <v>0</v>
      </c>
      <c r="AI159" s="255">
        <f t="shared" si="99"/>
        <v>0</v>
      </c>
      <c r="AJ159" s="127">
        <f t="shared" si="100"/>
        <v>0</v>
      </c>
      <c r="AK159" s="127">
        <f t="shared" si="101"/>
        <v>0</v>
      </c>
      <c r="AL159" s="285">
        <f t="shared" si="102"/>
        <v>0</v>
      </c>
      <c r="AM159" s="305">
        <f t="shared" si="103"/>
        <v>0.25</v>
      </c>
      <c r="AN159" s="322">
        <f t="shared" si="104"/>
        <v>0</v>
      </c>
      <c r="AO159" s="343"/>
      <c r="AP159" s="339"/>
      <c r="AQ159" s="339"/>
      <c r="AR159" s="339"/>
    </row>
    <row r="160" spans="1:48">
      <c r="A160" s="3"/>
      <c r="B160" s="13" t="s">
        <v>117</v>
      </c>
      <c r="C160" s="35" t="str">
        <f t="shared" si="69"/>
        <v>⑨：午後Ｂ（13：00～17：00）4ｈ</v>
      </c>
      <c r="D160" s="52"/>
      <c r="E160" s="66"/>
      <c r="F160" s="89" t="str">
        <f t="shared" si="70"/>
        <v>⑨</v>
      </c>
      <c r="G160" s="109">
        <f t="shared" si="71"/>
        <v>0</v>
      </c>
      <c r="H160" s="127">
        <f t="shared" si="72"/>
        <v>0</v>
      </c>
      <c r="I160" s="127">
        <f t="shared" si="73"/>
        <v>0</v>
      </c>
      <c r="J160" s="127">
        <f t="shared" si="74"/>
        <v>0</v>
      </c>
      <c r="K160" s="127">
        <f t="shared" si="75"/>
        <v>0</v>
      </c>
      <c r="L160" s="127">
        <f t="shared" si="76"/>
        <v>0</v>
      </c>
      <c r="M160" s="151">
        <f t="shared" si="77"/>
        <v>0</v>
      </c>
      <c r="N160" s="109">
        <f t="shared" si="78"/>
        <v>0</v>
      </c>
      <c r="O160" s="127">
        <f t="shared" si="79"/>
        <v>0</v>
      </c>
      <c r="P160" s="127">
        <f t="shared" si="80"/>
        <v>0</v>
      </c>
      <c r="Q160" s="127">
        <f t="shared" si="81"/>
        <v>0</v>
      </c>
      <c r="R160" s="127">
        <f t="shared" si="82"/>
        <v>0</v>
      </c>
      <c r="S160" s="127">
        <f t="shared" si="83"/>
        <v>0</v>
      </c>
      <c r="T160" s="151">
        <f t="shared" si="84"/>
        <v>0</v>
      </c>
      <c r="U160" s="109">
        <f t="shared" si="85"/>
        <v>0</v>
      </c>
      <c r="V160" s="127">
        <f t="shared" si="86"/>
        <v>0</v>
      </c>
      <c r="W160" s="127">
        <f t="shared" si="87"/>
        <v>0</v>
      </c>
      <c r="X160" s="127">
        <f t="shared" si="88"/>
        <v>0</v>
      </c>
      <c r="Y160" s="127">
        <f t="shared" si="89"/>
        <v>0</v>
      </c>
      <c r="Z160" s="127">
        <f t="shared" si="90"/>
        <v>0</v>
      </c>
      <c r="AA160" s="151">
        <f t="shared" si="91"/>
        <v>0</v>
      </c>
      <c r="AB160" s="109">
        <f t="shared" si="92"/>
        <v>0</v>
      </c>
      <c r="AC160" s="127">
        <f t="shared" si="93"/>
        <v>0</v>
      </c>
      <c r="AD160" s="127">
        <f t="shared" si="94"/>
        <v>0</v>
      </c>
      <c r="AE160" s="127">
        <f t="shared" si="95"/>
        <v>0</v>
      </c>
      <c r="AF160" s="127">
        <f t="shared" si="96"/>
        <v>0</v>
      </c>
      <c r="AG160" s="127">
        <f t="shared" si="97"/>
        <v>0</v>
      </c>
      <c r="AH160" s="151">
        <f t="shared" si="98"/>
        <v>0</v>
      </c>
      <c r="AI160" s="255">
        <f t="shared" si="99"/>
        <v>0</v>
      </c>
      <c r="AJ160" s="127">
        <f t="shared" si="100"/>
        <v>0</v>
      </c>
      <c r="AK160" s="127">
        <f t="shared" si="101"/>
        <v>0</v>
      </c>
      <c r="AL160" s="285">
        <f t="shared" si="102"/>
        <v>0</v>
      </c>
      <c r="AM160" s="305">
        <f t="shared" si="103"/>
        <v>0.5</v>
      </c>
      <c r="AN160" s="322">
        <f t="shared" si="104"/>
        <v>0</v>
      </c>
      <c r="AO160" s="343"/>
      <c r="AP160" s="339"/>
      <c r="AQ160" s="339"/>
      <c r="AR160" s="339"/>
    </row>
    <row r="161" spans="1:44">
      <c r="A161" s="3"/>
      <c r="B161" s="13" t="s">
        <v>238</v>
      </c>
      <c r="C161" s="35" t="str">
        <f t="shared" si="69"/>
        <v>⑩：午後Ｃ（11：25～15：25）4ｈ</v>
      </c>
      <c r="D161" s="52"/>
      <c r="E161" s="66"/>
      <c r="F161" s="89" t="str">
        <f t="shared" si="70"/>
        <v>⑩</v>
      </c>
      <c r="G161" s="109">
        <f t="shared" si="71"/>
        <v>0</v>
      </c>
      <c r="H161" s="127">
        <f t="shared" si="72"/>
        <v>0</v>
      </c>
      <c r="I161" s="127">
        <f t="shared" si="73"/>
        <v>0</v>
      </c>
      <c r="J161" s="127">
        <f t="shared" si="74"/>
        <v>0</v>
      </c>
      <c r="K161" s="127">
        <f t="shared" si="75"/>
        <v>0</v>
      </c>
      <c r="L161" s="127">
        <f t="shared" si="76"/>
        <v>0</v>
      </c>
      <c r="M161" s="151">
        <f t="shared" si="77"/>
        <v>0</v>
      </c>
      <c r="N161" s="109">
        <f t="shared" si="78"/>
        <v>0</v>
      </c>
      <c r="O161" s="127">
        <f t="shared" si="79"/>
        <v>0</v>
      </c>
      <c r="P161" s="127">
        <f t="shared" si="80"/>
        <v>0</v>
      </c>
      <c r="Q161" s="127">
        <f t="shared" si="81"/>
        <v>0</v>
      </c>
      <c r="R161" s="127">
        <f t="shared" si="82"/>
        <v>0</v>
      </c>
      <c r="S161" s="127">
        <f t="shared" si="83"/>
        <v>0</v>
      </c>
      <c r="T161" s="151">
        <f t="shared" si="84"/>
        <v>0</v>
      </c>
      <c r="U161" s="109">
        <f t="shared" si="85"/>
        <v>0</v>
      </c>
      <c r="V161" s="127">
        <f t="shared" si="86"/>
        <v>0</v>
      </c>
      <c r="W161" s="127">
        <f t="shared" si="87"/>
        <v>0</v>
      </c>
      <c r="X161" s="127">
        <f t="shared" si="88"/>
        <v>0</v>
      </c>
      <c r="Y161" s="127">
        <f t="shared" si="89"/>
        <v>0</v>
      </c>
      <c r="Z161" s="127">
        <f t="shared" si="90"/>
        <v>0</v>
      </c>
      <c r="AA161" s="151">
        <f t="shared" si="91"/>
        <v>0</v>
      </c>
      <c r="AB161" s="109">
        <f t="shared" si="92"/>
        <v>0</v>
      </c>
      <c r="AC161" s="127">
        <f t="shared" si="93"/>
        <v>0</v>
      </c>
      <c r="AD161" s="127">
        <f t="shared" si="94"/>
        <v>0</v>
      </c>
      <c r="AE161" s="127">
        <f t="shared" si="95"/>
        <v>0</v>
      </c>
      <c r="AF161" s="127">
        <f t="shared" si="96"/>
        <v>0</v>
      </c>
      <c r="AG161" s="127">
        <f t="shared" si="97"/>
        <v>0</v>
      </c>
      <c r="AH161" s="151">
        <f t="shared" si="98"/>
        <v>0</v>
      </c>
      <c r="AI161" s="255">
        <f t="shared" si="99"/>
        <v>0</v>
      </c>
      <c r="AJ161" s="127">
        <f t="shared" si="100"/>
        <v>0</v>
      </c>
      <c r="AK161" s="127">
        <f t="shared" si="101"/>
        <v>0</v>
      </c>
      <c r="AL161" s="285">
        <f t="shared" si="102"/>
        <v>0</v>
      </c>
      <c r="AM161" s="305">
        <f t="shared" si="103"/>
        <v>0</v>
      </c>
      <c r="AN161" s="322">
        <f t="shared" si="104"/>
        <v>0</v>
      </c>
      <c r="AO161" s="343"/>
      <c r="AP161" s="339"/>
      <c r="AQ161" s="339"/>
      <c r="AR161" s="339"/>
    </row>
    <row r="162" spans="1:44">
      <c r="A162" s="3"/>
      <c r="B162" s="13" t="s">
        <v>139</v>
      </c>
      <c r="C162" s="35" t="str">
        <f t="shared" si="69"/>
        <v>⑪：午後Ｄ（16：00～20：00）4ｈ</v>
      </c>
      <c r="D162" s="52"/>
      <c r="E162" s="66"/>
      <c r="F162" s="89" t="str">
        <f t="shared" si="70"/>
        <v>⑪</v>
      </c>
      <c r="G162" s="109">
        <f t="shared" si="71"/>
        <v>0</v>
      </c>
      <c r="H162" s="127">
        <f t="shared" si="72"/>
        <v>0</v>
      </c>
      <c r="I162" s="127">
        <f t="shared" si="73"/>
        <v>0</v>
      </c>
      <c r="J162" s="127">
        <f t="shared" si="74"/>
        <v>0</v>
      </c>
      <c r="K162" s="127">
        <f t="shared" si="75"/>
        <v>0</v>
      </c>
      <c r="L162" s="127">
        <f t="shared" si="76"/>
        <v>0</v>
      </c>
      <c r="M162" s="151">
        <f t="shared" si="77"/>
        <v>0</v>
      </c>
      <c r="N162" s="109">
        <f t="shared" si="78"/>
        <v>0</v>
      </c>
      <c r="O162" s="127">
        <f t="shared" si="79"/>
        <v>0</v>
      </c>
      <c r="P162" s="127">
        <f t="shared" si="80"/>
        <v>0</v>
      </c>
      <c r="Q162" s="127">
        <f t="shared" si="81"/>
        <v>0</v>
      </c>
      <c r="R162" s="127">
        <f t="shared" si="82"/>
        <v>0</v>
      </c>
      <c r="S162" s="127">
        <f t="shared" si="83"/>
        <v>0</v>
      </c>
      <c r="T162" s="151">
        <f t="shared" si="84"/>
        <v>0</v>
      </c>
      <c r="U162" s="109">
        <f t="shared" si="85"/>
        <v>0</v>
      </c>
      <c r="V162" s="127">
        <f t="shared" si="86"/>
        <v>0</v>
      </c>
      <c r="W162" s="127">
        <f t="shared" si="87"/>
        <v>0</v>
      </c>
      <c r="X162" s="127">
        <f t="shared" si="88"/>
        <v>0</v>
      </c>
      <c r="Y162" s="127">
        <f t="shared" si="89"/>
        <v>0</v>
      </c>
      <c r="Z162" s="127">
        <f t="shared" si="90"/>
        <v>0</v>
      </c>
      <c r="AA162" s="151">
        <f t="shared" si="91"/>
        <v>0</v>
      </c>
      <c r="AB162" s="109">
        <f t="shared" si="92"/>
        <v>0</v>
      </c>
      <c r="AC162" s="127">
        <f t="shared" si="93"/>
        <v>0</v>
      </c>
      <c r="AD162" s="127">
        <f t="shared" si="94"/>
        <v>0</v>
      </c>
      <c r="AE162" s="127">
        <f t="shared" si="95"/>
        <v>0</v>
      </c>
      <c r="AF162" s="127">
        <f t="shared" si="96"/>
        <v>0</v>
      </c>
      <c r="AG162" s="127">
        <f t="shared" si="97"/>
        <v>0</v>
      </c>
      <c r="AH162" s="151">
        <f t="shared" si="98"/>
        <v>0</v>
      </c>
      <c r="AI162" s="255">
        <f t="shared" si="99"/>
        <v>0</v>
      </c>
      <c r="AJ162" s="127">
        <f t="shared" si="100"/>
        <v>0</v>
      </c>
      <c r="AK162" s="127">
        <f t="shared" si="101"/>
        <v>0</v>
      </c>
      <c r="AL162" s="285">
        <f t="shared" si="102"/>
        <v>0</v>
      </c>
      <c r="AM162" s="305">
        <f t="shared" si="103"/>
        <v>3.5</v>
      </c>
      <c r="AN162" s="322">
        <f t="shared" si="104"/>
        <v>0</v>
      </c>
      <c r="AO162" s="343"/>
      <c r="AP162" s="339"/>
      <c r="AQ162" s="339"/>
      <c r="AR162" s="339"/>
    </row>
    <row r="163" spans="1:44">
      <c r="A163" s="3"/>
      <c r="B163" s="13" t="s">
        <v>239</v>
      </c>
      <c r="C163" s="35" t="str">
        <f t="shared" si="69"/>
        <v>⑱：日勤Ｃ（8：40～17：00）7.5ｈ</v>
      </c>
      <c r="D163" s="52"/>
      <c r="E163" s="66"/>
      <c r="F163" s="89" t="str">
        <f t="shared" si="70"/>
        <v>⑱</v>
      </c>
      <c r="G163" s="109">
        <f t="shared" si="71"/>
        <v>0</v>
      </c>
      <c r="H163" s="127">
        <f t="shared" si="72"/>
        <v>0</v>
      </c>
      <c r="I163" s="127">
        <f t="shared" si="73"/>
        <v>0</v>
      </c>
      <c r="J163" s="127">
        <f t="shared" si="74"/>
        <v>0</v>
      </c>
      <c r="K163" s="127">
        <f t="shared" si="75"/>
        <v>0</v>
      </c>
      <c r="L163" s="127">
        <f t="shared" si="76"/>
        <v>0</v>
      </c>
      <c r="M163" s="151">
        <f t="shared" si="77"/>
        <v>0</v>
      </c>
      <c r="N163" s="109">
        <f t="shared" si="78"/>
        <v>0</v>
      </c>
      <c r="O163" s="127">
        <f t="shared" si="79"/>
        <v>0</v>
      </c>
      <c r="P163" s="127">
        <f t="shared" si="80"/>
        <v>0</v>
      </c>
      <c r="Q163" s="127">
        <f t="shared" si="81"/>
        <v>0</v>
      </c>
      <c r="R163" s="127">
        <f t="shared" si="82"/>
        <v>0</v>
      </c>
      <c r="S163" s="127">
        <f t="shared" si="83"/>
        <v>0</v>
      </c>
      <c r="T163" s="151">
        <f t="shared" si="84"/>
        <v>0</v>
      </c>
      <c r="U163" s="109">
        <f t="shared" si="85"/>
        <v>0</v>
      </c>
      <c r="V163" s="127">
        <f t="shared" si="86"/>
        <v>0</v>
      </c>
      <c r="W163" s="127">
        <f t="shared" si="87"/>
        <v>0</v>
      </c>
      <c r="X163" s="127">
        <f t="shared" si="88"/>
        <v>0</v>
      </c>
      <c r="Y163" s="127">
        <f t="shared" si="89"/>
        <v>0</v>
      </c>
      <c r="Z163" s="127">
        <f t="shared" si="90"/>
        <v>0</v>
      </c>
      <c r="AA163" s="151">
        <f t="shared" si="91"/>
        <v>0</v>
      </c>
      <c r="AB163" s="109">
        <f t="shared" si="92"/>
        <v>0</v>
      </c>
      <c r="AC163" s="127">
        <f t="shared" si="93"/>
        <v>0</v>
      </c>
      <c r="AD163" s="127">
        <f t="shared" si="94"/>
        <v>0</v>
      </c>
      <c r="AE163" s="127">
        <f t="shared" si="95"/>
        <v>0</v>
      </c>
      <c r="AF163" s="127">
        <f t="shared" si="96"/>
        <v>0</v>
      </c>
      <c r="AG163" s="127">
        <f t="shared" si="97"/>
        <v>0</v>
      </c>
      <c r="AH163" s="151">
        <f t="shared" si="98"/>
        <v>0</v>
      </c>
      <c r="AI163" s="255">
        <f t="shared" si="99"/>
        <v>0</v>
      </c>
      <c r="AJ163" s="127">
        <f t="shared" si="100"/>
        <v>0</v>
      </c>
      <c r="AK163" s="127">
        <f t="shared" si="101"/>
        <v>0</v>
      </c>
      <c r="AL163" s="285">
        <f t="shared" si="102"/>
        <v>0</v>
      </c>
      <c r="AM163" s="305">
        <f t="shared" si="103"/>
        <v>1.08</v>
      </c>
      <c r="AN163" s="322">
        <f t="shared" si="104"/>
        <v>0</v>
      </c>
      <c r="AO163" s="343"/>
      <c r="AP163" s="339"/>
      <c r="AQ163" s="339"/>
      <c r="AR163" s="339"/>
    </row>
    <row r="164" spans="1:44">
      <c r="A164" s="3"/>
      <c r="B164" s="13" t="s">
        <v>240</v>
      </c>
      <c r="C164" s="35" t="str">
        <f t="shared" si="69"/>
        <v>⑲：午前Ｃ（9：00～13：00）4ｈ</v>
      </c>
      <c r="D164" s="52"/>
      <c r="E164" s="66"/>
      <c r="F164" s="89" t="str">
        <f t="shared" si="70"/>
        <v>⑲</v>
      </c>
      <c r="G164" s="109">
        <f t="shared" si="71"/>
        <v>0</v>
      </c>
      <c r="H164" s="127">
        <f t="shared" si="72"/>
        <v>0</v>
      </c>
      <c r="I164" s="127">
        <f t="shared" si="73"/>
        <v>0</v>
      </c>
      <c r="J164" s="127">
        <f t="shared" si="74"/>
        <v>0</v>
      </c>
      <c r="K164" s="127">
        <f t="shared" si="75"/>
        <v>0</v>
      </c>
      <c r="L164" s="127">
        <f t="shared" si="76"/>
        <v>0</v>
      </c>
      <c r="M164" s="151">
        <f t="shared" si="77"/>
        <v>0</v>
      </c>
      <c r="N164" s="109">
        <f t="shared" si="78"/>
        <v>0</v>
      </c>
      <c r="O164" s="127">
        <f t="shared" si="79"/>
        <v>0</v>
      </c>
      <c r="P164" s="127">
        <f t="shared" si="80"/>
        <v>0</v>
      </c>
      <c r="Q164" s="127">
        <f t="shared" si="81"/>
        <v>0</v>
      </c>
      <c r="R164" s="127">
        <f t="shared" si="82"/>
        <v>0</v>
      </c>
      <c r="S164" s="127">
        <f t="shared" si="83"/>
        <v>0</v>
      </c>
      <c r="T164" s="151">
        <f t="shared" si="84"/>
        <v>0</v>
      </c>
      <c r="U164" s="109">
        <f t="shared" si="85"/>
        <v>0</v>
      </c>
      <c r="V164" s="127">
        <f t="shared" si="86"/>
        <v>0</v>
      </c>
      <c r="W164" s="127">
        <f t="shared" si="87"/>
        <v>0</v>
      </c>
      <c r="X164" s="127">
        <f t="shared" si="88"/>
        <v>0</v>
      </c>
      <c r="Y164" s="127">
        <f t="shared" si="89"/>
        <v>0</v>
      </c>
      <c r="Z164" s="127">
        <f t="shared" si="90"/>
        <v>0</v>
      </c>
      <c r="AA164" s="151">
        <f t="shared" si="91"/>
        <v>0</v>
      </c>
      <c r="AB164" s="109">
        <f t="shared" si="92"/>
        <v>0</v>
      </c>
      <c r="AC164" s="127">
        <f t="shared" si="93"/>
        <v>0</v>
      </c>
      <c r="AD164" s="127">
        <f t="shared" si="94"/>
        <v>0</v>
      </c>
      <c r="AE164" s="127">
        <f t="shared" si="95"/>
        <v>0</v>
      </c>
      <c r="AF164" s="127">
        <f t="shared" si="96"/>
        <v>0</v>
      </c>
      <c r="AG164" s="127">
        <f t="shared" si="97"/>
        <v>0</v>
      </c>
      <c r="AH164" s="151">
        <f t="shared" si="98"/>
        <v>0</v>
      </c>
      <c r="AI164" s="255">
        <f t="shared" si="99"/>
        <v>0</v>
      </c>
      <c r="AJ164" s="127">
        <f t="shared" si="100"/>
        <v>0</v>
      </c>
      <c r="AK164" s="127">
        <f t="shared" si="101"/>
        <v>0</v>
      </c>
      <c r="AL164" s="285">
        <f t="shared" si="102"/>
        <v>0</v>
      </c>
      <c r="AM164" s="305">
        <f t="shared" si="103"/>
        <v>0.25</v>
      </c>
      <c r="AN164" s="322">
        <f t="shared" si="104"/>
        <v>0</v>
      </c>
      <c r="AO164" s="343"/>
      <c r="AP164" s="339"/>
      <c r="AQ164" s="339"/>
      <c r="AR164" s="339"/>
    </row>
    <row r="165" spans="1:44">
      <c r="A165" s="3"/>
      <c r="B165" s="13" t="s">
        <v>242</v>
      </c>
      <c r="C165" s="35" t="str">
        <f t="shared" si="69"/>
        <v>⑳：午前Ｄ（7：10～11：10）4ｈ</v>
      </c>
      <c r="D165" s="52"/>
      <c r="E165" s="66"/>
      <c r="F165" s="89" t="str">
        <f t="shared" si="70"/>
        <v>⑳</v>
      </c>
      <c r="G165" s="109">
        <f t="shared" si="71"/>
        <v>0</v>
      </c>
      <c r="H165" s="127">
        <f t="shared" si="72"/>
        <v>0</v>
      </c>
      <c r="I165" s="127">
        <f t="shared" si="73"/>
        <v>0</v>
      </c>
      <c r="J165" s="127">
        <f t="shared" si="74"/>
        <v>0</v>
      </c>
      <c r="K165" s="127">
        <f t="shared" si="75"/>
        <v>0</v>
      </c>
      <c r="L165" s="127">
        <f t="shared" si="76"/>
        <v>0</v>
      </c>
      <c r="M165" s="151">
        <f t="shared" si="77"/>
        <v>0</v>
      </c>
      <c r="N165" s="109">
        <f t="shared" si="78"/>
        <v>0</v>
      </c>
      <c r="O165" s="127">
        <f t="shared" si="79"/>
        <v>0</v>
      </c>
      <c r="P165" s="127">
        <f t="shared" si="80"/>
        <v>0</v>
      </c>
      <c r="Q165" s="127">
        <f t="shared" si="81"/>
        <v>0</v>
      </c>
      <c r="R165" s="127">
        <f t="shared" si="82"/>
        <v>0</v>
      </c>
      <c r="S165" s="127">
        <f t="shared" si="83"/>
        <v>0</v>
      </c>
      <c r="T165" s="151">
        <f t="shared" si="84"/>
        <v>0</v>
      </c>
      <c r="U165" s="109">
        <f t="shared" si="85"/>
        <v>0</v>
      </c>
      <c r="V165" s="127">
        <f t="shared" si="86"/>
        <v>0</v>
      </c>
      <c r="W165" s="127">
        <f t="shared" si="87"/>
        <v>0</v>
      </c>
      <c r="X165" s="127">
        <f t="shared" si="88"/>
        <v>0</v>
      </c>
      <c r="Y165" s="127">
        <f t="shared" si="89"/>
        <v>0</v>
      </c>
      <c r="Z165" s="127">
        <f t="shared" si="90"/>
        <v>0</v>
      </c>
      <c r="AA165" s="151">
        <f t="shared" si="91"/>
        <v>0</v>
      </c>
      <c r="AB165" s="109">
        <f t="shared" si="92"/>
        <v>0</v>
      </c>
      <c r="AC165" s="127">
        <f t="shared" si="93"/>
        <v>0</v>
      </c>
      <c r="AD165" s="127">
        <f t="shared" si="94"/>
        <v>0</v>
      </c>
      <c r="AE165" s="127">
        <f t="shared" si="95"/>
        <v>0</v>
      </c>
      <c r="AF165" s="127">
        <f t="shared" si="96"/>
        <v>0</v>
      </c>
      <c r="AG165" s="127">
        <f t="shared" si="97"/>
        <v>0</v>
      </c>
      <c r="AH165" s="151">
        <f t="shared" si="98"/>
        <v>0</v>
      </c>
      <c r="AI165" s="255">
        <f t="shared" si="99"/>
        <v>0</v>
      </c>
      <c r="AJ165" s="127">
        <f t="shared" si="100"/>
        <v>0</v>
      </c>
      <c r="AK165" s="127">
        <f t="shared" si="101"/>
        <v>0</v>
      </c>
      <c r="AL165" s="285">
        <f t="shared" si="102"/>
        <v>0</v>
      </c>
      <c r="AM165" s="305">
        <f t="shared" si="103"/>
        <v>2.08</v>
      </c>
      <c r="AN165" s="322">
        <f t="shared" si="104"/>
        <v>0</v>
      </c>
      <c r="AO165" s="343"/>
      <c r="AP165" s="339"/>
      <c r="AQ165" s="339"/>
      <c r="AR165" s="339"/>
    </row>
    <row r="166" spans="1:44">
      <c r="A166" s="3"/>
      <c r="B166" s="13" t="s">
        <v>243</v>
      </c>
      <c r="C166" s="35" t="str">
        <f t="shared" si="69"/>
        <v>公：公休（～）ｈ</v>
      </c>
      <c r="D166" s="52"/>
      <c r="E166" s="66"/>
      <c r="F166" s="89" t="str">
        <f t="shared" si="70"/>
        <v>公</v>
      </c>
      <c r="G166" s="109">
        <f t="shared" si="71"/>
        <v>0</v>
      </c>
      <c r="H166" s="127">
        <f t="shared" si="72"/>
        <v>0</v>
      </c>
      <c r="I166" s="127">
        <f t="shared" si="73"/>
        <v>0</v>
      </c>
      <c r="J166" s="127">
        <f t="shared" si="74"/>
        <v>0</v>
      </c>
      <c r="K166" s="127">
        <f t="shared" si="75"/>
        <v>0</v>
      </c>
      <c r="L166" s="127">
        <f t="shared" si="76"/>
        <v>0</v>
      </c>
      <c r="M166" s="151">
        <f t="shared" si="77"/>
        <v>0</v>
      </c>
      <c r="N166" s="109">
        <f t="shared" si="78"/>
        <v>0</v>
      </c>
      <c r="O166" s="127">
        <f t="shared" si="79"/>
        <v>0</v>
      </c>
      <c r="P166" s="127">
        <f t="shared" si="80"/>
        <v>0</v>
      </c>
      <c r="Q166" s="127">
        <f t="shared" si="81"/>
        <v>0</v>
      </c>
      <c r="R166" s="127">
        <f t="shared" si="82"/>
        <v>0</v>
      </c>
      <c r="S166" s="127">
        <f t="shared" si="83"/>
        <v>0</v>
      </c>
      <c r="T166" s="151">
        <f t="shared" si="84"/>
        <v>0</v>
      </c>
      <c r="U166" s="109">
        <f t="shared" si="85"/>
        <v>0</v>
      </c>
      <c r="V166" s="127">
        <f t="shared" si="86"/>
        <v>0</v>
      </c>
      <c r="W166" s="127">
        <f t="shared" si="87"/>
        <v>0</v>
      </c>
      <c r="X166" s="127">
        <f t="shared" si="88"/>
        <v>0</v>
      </c>
      <c r="Y166" s="127">
        <f t="shared" si="89"/>
        <v>0</v>
      </c>
      <c r="Z166" s="127">
        <f t="shared" si="90"/>
        <v>0</v>
      </c>
      <c r="AA166" s="151">
        <f t="shared" si="91"/>
        <v>0</v>
      </c>
      <c r="AB166" s="109">
        <f t="shared" si="92"/>
        <v>0</v>
      </c>
      <c r="AC166" s="127">
        <f t="shared" si="93"/>
        <v>0</v>
      </c>
      <c r="AD166" s="127">
        <f t="shared" si="94"/>
        <v>0</v>
      </c>
      <c r="AE166" s="127">
        <f t="shared" si="95"/>
        <v>0</v>
      </c>
      <c r="AF166" s="127">
        <f t="shared" si="96"/>
        <v>0</v>
      </c>
      <c r="AG166" s="127">
        <f t="shared" si="97"/>
        <v>0</v>
      </c>
      <c r="AH166" s="151">
        <f t="shared" si="98"/>
        <v>0</v>
      </c>
      <c r="AI166" s="255">
        <f t="shared" si="99"/>
        <v>0</v>
      </c>
      <c r="AJ166" s="127">
        <f t="shared" si="100"/>
        <v>0</v>
      </c>
      <c r="AK166" s="127">
        <f t="shared" si="101"/>
        <v>0</v>
      </c>
      <c r="AL166" s="285">
        <f t="shared" si="102"/>
        <v>0</v>
      </c>
      <c r="AM166" s="305">
        <f t="shared" si="103"/>
        <v>0</v>
      </c>
      <c r="AN166" s="322">
        <f t="shared" si="104"/>
        <v>0</v>
      </c>
      <c r="AO166" s="343"/>
      <c r="AP166" s="339"/>
      <c r="AQ166" s="339"/>
      <c r="AR166" s="339"/>
    </row>
    <row r="167" spans="1:44">
      <c r="A167" s="3"/>
      <c r="B167" s="13" t="s">
        <v>99</v>
      </c>
      <c r="C167" s="35" t="str">
        <f t="shared" si="69"/>
        <v>有：有休（～）ｈ</v>
      </c>
      <c r="D167" s="52"/>
      <c r="E167" s="66"/>
      <c r="F167" s="89" t="str">
        <f t="shared" si="70"/>
        <v>有</v>
      </c>
      <c r="G167" s="109">
        <f t="shared" si="71"/>
        <v>0</v>
      </c>
      <c r="H167" s="127">
        <f t="shared" si="72"/>
        <v>0</v>
      </c>
      <c r="I167" s="127">
        <f t="shared" si="73"/>
        <v>0</v>
      </c>
      <c r="J167" s="127">
        <f t="shared" si="74"/>
        <v>0</v>
      </c>
      <c r="K167" s="127">
        <f t="shared" si="75"/>
        <v>0</v>
      </c>
      <c r="L167" s="127">
        <f t="shared" si="76"/>
        <v>0</v>
      </c>
      <c r="M167" s="151">
        <f t="shared" si="77"/>
        <v>0</v>
      </c>
      <c r="N167" s="109">
        <f t="shared" si="78"/>
        <v>0</v>
      </c>
      <c r="O167" s="127">
        <f t="shared" si="79"/>
        <v>0</v>
      </c>
      <c r="P167" s="127">
        <f t="shared" si="80"/>
        <v>0</v>
      </c>
      <c r="Q167" s="127">
        <f t="shared" si="81"/>
        <v>0</v>
      </c>
      <c r="R167" s="127">
        <f t="shared" si="82"/>
        <v>0</v>
      </c>
      <c r="S167" s="127">
        <f t="shared" si="83"/>
        <v>0</v>
      </c>
      <c r="T167" s="151">
        <f t="shared" si="84"/>
        <v>0</v>
      </c>
      <c r="U167" s="109">
        <f t="shared" si="85"/>
        <v>0</v>
      </c>
      <c r="V167" s="127">
        <f t="shared" si="86"/>
        <v>0</v>
      </c>
      <c r="W167" s="127">
        <f t="shared" si="87"/>
        <v>0</v>
      </c>
      <c r="X167" s="127">
        <f t="shared" si="88"/>
        <v>0</v>
      </c>
      <c r="Y167" s="127">
        <f t="shared" si="89"/>
        <v>0</v>
      </c>
      <c r="Z167" s="127">
        <f t="shared" si="90"/>
        <v>0</v>
      </c>
      <c r="AA167" s="151">
        <f t="shared" si="91"/>
        <v>0</v>
      </c>
      <c r="AB167" s="109">
        <f t="shared" si="92"/>
        <v>0</v>
      </c>
      <c r="AC167" s="127">
        <f t="shared" si="93"/>
        <v>0</v>
      </c>
      <c r="AD167" s="127">
        <f t="shared" si="94"/>
        <v>0</v>
      </c>
      <c r="AE167" s="127">
        <f t="shared" si="95"/>
        <v>0</v>
      </c>
      <c r="AF167" s="127">
        <f t="shared" si="96"/>
        <v>0</v>
      </c>
      <c r="AG167" s="127">
        <f t="shared" si="97"/>
        <v>0</v>
      </c>
      <c r="AH167" s="151">
        <f t="shared" si="98"/>
        <v>0</v>
      </c>
      <c r="AI167" s="255">
        <f t="shared" si="99"/>
        <v>0</v>
      </c>
      <c r="AJ167" s="127">
        <f t="shared" si="100"/>
        <v>0</v>
      </c>
      <c r="AK167" s="127">
        <f t="shared" si="101"/>
        <v>0</v>
      </c>
      <c r="AL167" s="285">
        <f t="shared" si="102"/>
        <v>0</v>
      </c>
      <c r="AM167" s="305">
        <f t="shared" si="103"/>
        <v>0</v>
      </c>
      <c r="AN167" s="322">
        <f t="shared" si="104"/>
        <v>0</v>
      </c>
      <c r="AO167" s="343"/>
      <c r="AP167" s="339"/>
      <c r="AQ167" s="339"/>
      <c r="AR167" s="339"/>
    </row>
    <row r="168" spans="1:44">
      <c r="A168" s="3"/>
      <c r="B168" s="13" t="s">
        <v>244</v>
      </c>
      <c r="C168" s="35" t="str">
        <f t="shared" si="69"/>
        <v>欠：欠勤（～）ｈ</v>
      </c>
      <c r="D168" s="52"/>
      <c r="E168" s="66"/>
      <c r="F168" s="89" t="str">
        <f t="shared" si="70"/>
        <v>欠</v>
      </c>
      <c r="G168" s="109">
        <f t="shared" si="71"/>
        <v>0</v>
      </c>
      <c r="H168" s="127">
        <f t="shared" si="72"/>
        <v>0</v>
      </c>
      <c r="I168" s="127">
        <f t="shared" si="73"/>
        <v>0</v>
      </c>
      <c r="J168" s="127">
        <f t="shared" si="74"/>
        <v>0</v>
      </c>
      <c r="K168" s="127">
        <f t="shared" si="75"/>
        <v>0</v>
      </c>
      <c r="L168" s="127">
        <f t="shared" si="76"/>
        <v>0</v>
      </c>
      <c r="M168" s="151">
        <f t="shared" si="77"/>
        <v>0</v>
      </c>
      <c r="N168" s="109">
        <f t="shared" si="78"/>
        <v>0</v>
      </c>
      <c r="O168" s="127">
        <f t="shared" si="79"/>
        <v>0</v>
      </c>
      <c r="P168" s="127">
        <f t="shared" si="80"/>
        <v>0</v>
      </c>
      <c r="Q168" s="127">
        <f t="shared" si="81"/>
        <v>0</v>
      </c>
      <c r="R168" s="127">
        <f t="shared" si="82"/>
        <v>0</v>
      </c>
      <c r="S168" s="127">
        <f t="shared" si="83"/>
        <v>0</v>
      </c>
      <c r="T168" s="151">
        <f t="shared" si="84"/>
        <v>0</v>
      </c>
      <c r="U168" s="109">
        <f t="shared" si="85"/>
        <v>0</v>
      </c>
      <c r="V168" s="127">
        <f t="shared" si="86"/>
        <v>0</v>
      </c>
      <c r="W168" s="127">
        <f t="shared" si="87"/>
        <v>0</v>
      </c>
      <c r="X168" s="127">
        <f t="shared" si="88"/>
        <v>0</v>
      </c>
      <c r="Y168" s="127">
        <f t="shared" si="89"/>
        <v>0</v>
      </c>
      <c r="Z168" s="127">
        <f t="shared" si="90"/>
        <v>0</v>
      </c>
      <c r="AA168" s="151">
        <f t="shared" si="91"/>
        <v>0</v>
      </c>
      <c r="AB168" s="109">
        <f t="shared" si="92"/>
        <v>0</v>
      </c>
      <c r="AC168" s="127">
        <f t="shared" si="93"/>
        <v>0</v>
      </c>
      <c r="AD168" s="127">
        <f t="shared" si="94"/>
        <v>0</v>
      </c>
      <c r="AE168" s="127">
        <f t="shared" si="95"/>
        <v>0</v>
      </c>
      <c r="AF168" s="127">
        <f t="shared" si="96"/>
        <v>0</v>
      </c>
      <c r="AG168" s="127">
        <f t="shared" si="97"/>
        <v>0</v>
      </c>
      <c r="AH168" s="151">
        <f t="shared" si="98"/>
        <v>0</v>
      </c>
      <c r="AI168" s="255">
        <f t="shared" si="99"/>
        <v>0</v>
      </c>
      <c r="AJ168" s="127">
        <f t="shared" si="100"/>
        <v>0</v>
      </c>
      <c r="AK168" s="127">
        <f t="shared" si="101"/>
        <v>0</v>
      </c>
      <c r="AL168" s="285">
        <f t="shared" si="102"/>
        <v>0</v>
      </c>
      <c r="AM168" s="305">
        <f t="shared" si="103"/>
        <v>0</v>
      </c>
      <c r="AN168" s="322">
        <f t="shared" si="104"/>
        <v>0</v>
      </c>
      <c r="AO168" s="343"/>
      <c r="AP168" s="339"/>
      <c r="AQ168" s="339"/>
      <c r="AR168" s="339"/>
    </row>
    <row r="169" spans="1:44">
      <c r="A169" s="3"/>
      <c r="B169" s="13" t="s">
        <v>245</v>
      </c>
      <c r="C169" s="35" t="str">
        <f t="shared" si="69"/>
        <v>特：特休（～）ｈ</v>
      </c>
      <c r="D169" s="52"/>
      <c r="E169" s="66"/>
      <c r="F169" s="89" t="str">
        <f t="shared" si="70"/>
        <v>特</v>
      </c>
      <c r="G169" s="109">
        <f t="shared" si="71"/>
        <v>0</v>
      </c>
      <c r="H169" s="127">
        <f t="shared" si="72"/>
        <v>0</v>
      </c>
      <c r="I169" s="127">
        <f t="shared" si="73"/>
        <v>0</v>
      </c>
      <c r="J169" s="127">
        <f t="shared" si="74"/>
        <v>0</v>
      </c>
      <c r="K169" s="127">
        <f t="shared" si="75"/>
        <v>0</v>
      </c>
      <c r="L169" s="127">
        <f t="shared" si="76"/>
        <v>0</v>
      </c>
      <c r="M169" s="151">
        <f t="shared" si="77"/>
        <v>0</v>
      </c>
      <c r="N169" s="109">
        <f t="shared" si="78"/>
        <v>0</v>
      </c>
      <c r="O169" s="127">
        <f t="shared" si="79"/>
        <v>0</v>
      </c>
      <c r="P169" s="127">
        <f t="shared" si="80"/>
        <v>0</v>
      </c>
      <c r="Q169" s="127">
        <f t="shared" si="81"/>
        <v>0</v>
      </c>
      <c r="R169" s="127">
        <f t="shared" si="82"/>
        <v>0</v>
      </c>
      <c r="S169" s="127">
        <f t="shared" si="83"/>
        <v>0</v>
      </c>
      <c r="T169" s="151">
        <f t="shared" si="84"/>
        <v>0</v>
      </c>
      <c r="U169" s="109">
        <f t="shared" si="85"/>
        <v>0</v>
      </c>
      <c r="V169" s="127">
        <f t="shared" si="86"/>
        <v>0</v>
      </c>
      <c r="W169" s="127">
        <f t="shared" si="87"/>
        <v>0</v>
      </c>
      <c r="X169" s="127">
        <f t="shared" si="88"/>
        <v>0</v>
      </c>
      <c r="Y169" s="127">
        <f t="shared" si="89"/>
        <v>0</v>
      </c>
      <c r="Z169" s="127">
        <f t="shared" si="90"/>
        <v>0</v>
      </c>
      <c r="AA169" s="151">
        <f t="shared" si="91"/>
        <v>0</v>
      </c>
      <c r="AB169" s="109">
        <f t="shared" si="92"/>
        <v>0</v>
      </c>
      <c r="AC169" s="127">
        <f t="shared" si="93"/>
        <v>0</v>
      </c>
      <c r="AD169" s="127">
        <f t="shared" si="94"/>
        <v>0</v>
      </c>
      <c r="AE169" s="127">
        <f t="shared" si="95"/>
        <v>0</v>
      </c>
      <c r="AF169" s="127">
        <f t="shared" si="96"/>
        <v>0</v>
      </c>
      <c r="AG169" s="127">
        <f t="shared" si="97"/>
        <v>0</v>
      </c>
      <c r="AH169" s="151">
        <f t="shared" si="98"/>
        <v>0</v>
      </c>
      <c r="AI169" s="255">
        <f t="shared" si="99"/>
        <v>0</v>
      </c>
      <c r="AJ169" s="127">
        <f t="shared" si="100"/>
        <v>0</v>
      </c>
      <c r="AK169" s="127">
        <f t="shared" si="101"/>
        <v>0</v>
      </c>
      <c r="AL169" s="285">
        <f t="shared" si="102"/>
        <v>0</v>
      </c>
      <c r="AM169" s="305">
        <f t="shared" si="103"/>
        <v>0</v>
      </c>
      <c r="AN169" s="322">
        <f t="shared" si="104"/>
        <v>0</v>
      </c>
      <c r="AO169" s="343"/>
      <c r="AP169" s="339"/>
      <c r="AQ169" s="339"/>
      <c r="AR169" s="339"/>
    </row>
    <row r="170" spans="1:44">
      <c r="A170" s="3"/>
      <c r="B170" s="13" t="s">
        <v>246</v>
      </c>
      <c r="C170" s="35" t="str">
        <f t="shared" si="69"/>
        <v>-：（～）ｈ</v>
      </c>
      <c r="D170" s="52"/>
      <c r="E170" s="66"/>
      <c r="F170" s="89" t="str">
        <f t="shared" si="70"/>
        <v>-</v>
      </c>
      <c r="G170" s="109">
        <f t="shared" si="71"/>
        <v>0</v>
      </c>
      <c r="H170" s="127">
        <f t="shared" si="72"/>
        <v>0</v>
      </c>
      <c r="I170" s="127">
        <f t="shared" si="73"/>
        <v>0</v>
      </c>
      <c r="J170" s="127">
        <f t="shared" si="74"/>
        <v>0</v>
      </c>
      <c r="K170" s="127">
        <f t="shared" si="75"/>
        <v>0</v>
      </c>
      <c r="L170" s="127">
        <f t="shared" si="76"/>
        <v>0</v>
      </c>
      <c r="M170" s="151">
        <f t="shared" si="77"/>
        <v>0</v>
      </c>
      <c r="N170" s="109">
        <f t="shared" si="78"/>
        <v>0</v>
      </c>
      <c r="O170" s="127">
        <f t="shared" si="79"/>
        <v>0</v>
      </c>
      <c r="P170" s="127">
        <f t="shared" si="80"/>
        <v>0</v>
      </c>
      <c r="Q170" s="127">
        <f t="shared" si="81"/>
        <v>0</v>
      </c>
      <c r="R170" s="127">
        <f t="shared" si="82"/>
        <v>0</v>
      </c>
      <c r="S170" s="127">
        <f t="shared" si="83"/>
        <v>0</v>
      </c>
      <c r="T170" s="151">
        <f t="shared" si="84"/>
        <v>0</v>
      </c>
      <c r="U170" s="109">
        <f t="shared" si="85"/>
        <v>0</v>
      </c>
      <c r="V170" s="127">
        <f t="shared" si="86"/>
        <v>0</v>
      </c>
      <c r="W170" s="127">
        <f t="shared" si="87"/>
        <v>0</v>
      </c>
      <c r="X170" s="127">
        <f t="shared" si="88"/>
        <v>0</v>
      </c>
      <c r="Y170" s="127">
        <f t="shared" si="89"/>
        <v>0</v>
      </c>
      <c r="Z170" s="127">
        <f t="shared" si="90"/>
        <v>0</v>
      </c>
      <c r="AA170" s="151">
        <f t="shared" si="91"/>
        <v>0</v>
      </c>
      <c r="AB170" s="109">
        <f t="shared" si="92"/>
        <v>0</v>
      </c>
      <c r="AC170" s="127">
        <f t="shared" si="93"/>
        <v>0</v>
      </c>
      <c r="AD170" s="127">
        <f t="shared" si="94"/>
        <v>0</v>
      </c>
      <c r="AE170" s="127">
        <f t="shared" si="95"/>
        <v>0</v>
      </c>
      <c r="AF170" s="127">
        <f t="shared" si="96"/>
        <v>0</v>
      </c>
      <c r="AG170" s="127">
        <f t="shared" si="97"/>
        <v>0</v>
      </c>
      <c r="AH170" s="151">
        <f t="shared" si="98"/>
        <v>0</v>
      </c>
      <c r="AI170" s="255">
        <f t="shared" si="99"/>
        <v>0</v>
      </c>
      <c r="AJ170" s="127">
        <f t="shared" si="100"/>
        <v>0</v>
      </c>
      <c r="AK170" s="127">
        <f t="shared" si="101"/>
        <v>0</v>
      </c>
      <c r="AL170" s="285">
        <f t="shared" si="102"/>
        <v>0</v>
      </c>
      <c r="AM170" s="305">
        <f t="shared" si="103"/>
        <v>0</v>
      </c>
      <c r="AN170" s="322">
        <f t="shared" si="104"/>
        <v>0</v>
      </c>
      <c r="AO170" s="343"/>
      <c r="AP170" s="339"/>
      <c r="AQ170" s="339"/>
      <c r="AR170" s="339"/>
    </row>
    <row r="171" spans="1:44">
      <c r="A171" s="3"/>
      <c r="B171" s="13" t="s">
        <v>247</v>
      </c>
      <c r="C171" s="35" t="str">
        <f t="shared" si="69"/>
        <v>-：（～）ｈ</v>
      </c>
      <c r="D171" s="52"/>
      <c r="E171" s="66"/>
      <c r="F171" s="89" t="str">
        <f t="shared" si="70"/>
        <v>-</v>
      </c>
      <c r="G171" s="109">
        <f t="shared" si="71"/>
        <v>0</v>
      </c>
      <c r="H171" s="127">
        <f t="shared" si="72"/>
        <v>0</v>
      </c>
      <c r="I171" s="127">
        <f t="shared" si="73"/>
        <v>0</v>
      </c>
      <c r="J171" s="127">
        <f t="shared" si="74"/>
        <v>0</v>
      </c>
      <c r="K171" s="127">
        <f t="shared" si="75"/>
        <v>0</v>
      </c>
      <c r="L171" s="127">
        <f t="shared" si="76"/>
        <v>0</v>
      </c>
      <c r="M171" s="151">
        <f t="shared" si="77"/>
        <v>0</v>
      </c>
      <c r="N171" s="109">
        <f t="shared" si="78"/>
        <v>0</v>
      </c>
      <c r="O171" s="127">
        <f t="shared" si="79"/>
        <v>0</v>
      </c>
      <c r="P171" s="127">
        <f t="shared" si="80"/>
        <v>0</v>
      </c>
      <c r="Q171" s="127">
        <f t="shared" si="81"/>
        <v>0</v>
      </c>
      <c r="R171" s="127">
        <f t="shared" si="82"/>
        <v>0</v>
      </c>
      <c r="S171" s="127">
        <f t="shared" si="83"/>
        <v>0</v>
      </c>
      <c r="T171" s="151">
        <f t="shared" si="84"/>
        <v>0</v>
      </c>
      <c r="U171" s="109">
        <f t="shared" si="85"/>
        <v>0</v>
      </c>
      <c r="V171" s="127">
        <f t="shared" si="86"/>
        <v>0</v>
      </c>
      <c r="W171" s="127">
        <f t="shared" si="87"/>
        <v>0</v>
      </c>
      <c r="X171" s="127">
        <f t="shared" si="88"/>
        <v>0</v>
      </c>
      <c r="Y171" s="127">
        <f t="shared" si="89"/>
        <v>0</v>
      </c>
      <c r="Z171" s="127">
        <f t="shared" si="90"/>
        <v>0</v>
      </c>
      <c r="AA171" s="151">
        <f t="shared" si="91"/>
        <v>0</v>
      </c>
      <c r="AB171" s="109">
        <f t="shared" si="92"/>
        <v>0</v>
      </c>
      <c r="AC171" s="127">
        <f t="shared" si="93"/>
        <v>0</v>
      </c>
      <c r="AD171" s="127">
        <f t="shared" si="94"/>
        <v>0</v>
      </c>
      <c r="AE171" s="127">
        <f t="shared" si="95"/>
        <v>0</v>
      </c>
      <c r="AF171" s="127">
        <f t="shared" si="96"/>
        <v>0</v>
      </c>
      <c r="AG171" s="127">
        <f t="shared" si="97"/>
        <v>0</v>
      </c>
      <c r="AH171" s="151">
        <f t="shared" si="98"/>
        <v>0</v>
      </c>
      <c r="AI171" s="255">
        <f t="shared" si="99"/>
        <v>0</v>
      </c>
      <c r="AJ171" s="127">
        <f t="shared" si="100"/>
        <v>0</v>
      </c>
      <c r="AK171" s="127">
        <f t="shared" si="101"/>
        <v>0</v>
      </c>
      <c r="AL171" s="285">
        <f t="shared" si="102"/>
        <v>0</v>
      </c>
      <c r="AM171" s="305">
        <f t="shared" si="103"/>
        <v>0</v>
      </c>
      <c r="AN171" s="322">
        <f t="shared" si="104"/>
        <v>0</v>
      </c>
      <c r="AO171" s="343"/>
      <c r="AP171" s="339"/>
      <c r="AQ171" s="339"/>
      <c r="AR171" s="339"/>
    </row>
    <row r="172" spans="1:44">
      <c r="A172" s="3"/>
      <c r="B172" s="13" t="s">
        <v>248</v>
      </c>
      <c r="C172" s="35" t="str">
        <f t="shared" si="69"/>
        <v>-：（～）ｈ</v>
      </c>
      <c r="D172" s="52"/>
      <c r="E172" s="66"/>
      <c r="F172" s="89" t="str">
        <f t="shared" si="70"/>
        <v>-</v>
      </c>
      <c r="G172" s="109">
        <f t="shared" si="71"/>
        <v>0</v>
      </c>
      <c r="H172" s="127">
        <f t="shared" si="72"/>
        <v>0</v>
      </c>
      <c r="I172" s="127">
        <f t="shared" si="73"/>
        <v>0</v>
      </c>
      <c r="J172" s="127">
        <f t="shared" si="74"/>
        <v>0</v>
      </c>
      <c r="K172" s="127">
        <f t="shared" si="75"/>
        <v>0</v>
      </c>
      <c r="L172" s="127">
        <f t="shared" si="76"/>
        <v>0</v>
      </c>
      <c r="M172" s="151">
        <f t="shared" si="77"/>
        <v>0</v>
      </c>
      <c r="N172" s="109">
        <f t="shared" si="78"/>
        <v>0</v>
      </c>
      <c r="O172" s="127">
        <f t="shared" si="79"/>
        <v>0</v>
      </c>
      <c r="P172" s="127">
        <f t="shared" si="80"/>
        <v>0</v>
      </c>
      <c r="Q172" s="127">
        <f t="shared" si="81"/>
        <v>0</v>
      </c>
      <c r="R172" s="127">
        <f t="shared" si="82"/>
        <v>0</v>
      </c>
      <c r="S172" s="127">
        <f t="shared" si="83"/>
        <v>0</v>
      </c>
      <c r="T172" s="151">
        <f t="shared" si="84"/>
        <v>0</v>
      </c>
      <c r="U172" s="109">
        <f t="shared" si="85"/>
        <v>0</v>
      </c>
      <c r="V172" s="127">
        <f t="shared" si="86"/>
        <v>0</v>
      </c>
      <c r="W172" s="127">
        <f t="shared" si="87"/>
        <v>0</v>
      </c>
      <c r="X172" s="127">
        <f t="shared" si="88"/>
        <v>0</v>
      </c>
      <c r="Y172" s="127">
        <f t="shared" si="89"/>
        <v>0</v>
      </c>
      <c r="Z172" s="127">
        <f t="shared" si="90"/>
        <v>0</v>
      </c>
      <c r="AA172" s="151">
        <f t="shared" si="91"/>
        <v>0</v>
      </c>
      <c r="AB172" s="109">
        <f t="shared" si="92"/>
        <v>0</v>
      </c>
      <c r="AC172" s="127">
        <f t="shared" si="93"/>
        <v>0</v>
      </c>
      <c r="AD172" s="127">
        <f t="shared" si="94"/>
        <v>0</v>
      </c>
      <c r="AE172" s="127">
        <f t="shared" si="95"/>
        <v>0</v>
      </c>
      <c r="AF172" s="127">
        <f t="shared" si="96"/>
        <v>0</v>
      </c>
      <c r="AG172" s="127">
        <f t="shared" si="97"/>
        <v>0</v>
      </c>
      <c r="AH172" s="151">
        <f t="shared" si="98"/>
        <v>0</v>
      </c>
      <c r="AI172" s="255">
        <f t="shared" si="99"/>
        <v>0</v>
      </c>
      <c r="AJ172" s="127">
        <f t="shared" si="100"/>
        <v>0</v>
      </c>
      <c r="AK172" s="127">
        <f t="shared" si="101"/>
        <v>0</v>
      </c>
      <c r="AL172" s="285">
        <f t="shared" si="102"/>
        <v>0</v>
      </c>
      <c r="AM172" s="305">
        <f t="shared" si="103"/>
        <v>0</v>
      </c>
      <c r="AN172" s="322">
        <f t="shared" si="104"/>
        <v>0</v>
      </c>
      <c r="AO172" s="343"/>
      <c r="AP172" s="339"/>
      <c r="AQ172" s="339"/>
      <c r="AR172" s="339"/>
    </row>
    <row r="173" spans="1:44">
      <c r="A173" s="3"/>
      <c r="B173" s="13" t="s">
        <v>249</v>
      </c>
      <c r="C173" s="35" t="str">
        <f t="shared" si="69"/>
        <v>-：（～）ｈ</v>
      </c>
      <c r="D173" s="52"/>
      <c r="E173" s="66"/>
      <c r="F173" s="89" t="str">
        <f t="shared" si="70"/>
        <v>-</v>
      </c>
      <c r="G173" s="109">
        <f t="shared" si="71"/>
        <v>0</v>
      </c>
      <c r="H173" s="127">
        <f t="shared" si="72"/>
        <v>0</v>
      </c>
      <c r="I173" s="127">
        <f t="shared" si="73"/>
        <v>0</v>
      </c>
      <c r="J173" s="127">
        <f t="shared" si="74"/>
        <v>0</v>
      </c>
      <c r="K173" s="127">
        <f t="shared" si="75"/>
        <v>0</v>
      </c>
      <c r="L173" s="127">
        <f t="shared" si="76"/>
        <v>0</v>
      </c>
      <c r="M173" s="151">
        <f t="shared" si="77"/>
        <v>0</v>
      </c>
      <c r="N173" s="109">
        <f t="shared" si="78"/>
        <v>0</v>
      </c>
      <c r="O173" s="127">
        <f t="shared" si="79"/>
        <v>0</v>
      </c>
      <c r="P173" s="127">
        <f t="shared" si="80"/>
        <v>0</v>
      </c>
      <c r="Q173" s="127">
        <f t="shared" si="81"/>
        <v>0</v>
      </c>
      <c r="R173" s="127">
        <f t="shared" si="82"/>
        <v>0</v>
      </c>
      <c r="S173" s="127">
        <f t="shared" si="83"/>
        <v>0</v>
      </c>
      <c r="T173" s="151">
        <f t="shared" si="84"/>
        <v>0</v>
      </c>
      <c r="U173" s="109">
        <f t="shared" si="85"/>
        <v>0</v>
      </c>
      <c r="V173" s="127">
        <f t="shared" si="86"/>
        <v>0</v>
      </c>
      <c r="W173" s="127">
        <f t="shared" si="87"/>
        <v>0</v>
      </c>
      <c r="X173" s="127">
        <f t="shared" si="88"/>
        <v>0</v>
      </c>
      <c r="Y173" s="127">
        <f t="shared" si="89"/>
        <v>0</v>
      </c>
      <c r="Z173" s="127">
        <f t="shared" si="90"/>
        <v>0</v>
      </c>
      <c r="AA173" s="151">
        <f t="shared" si="91"/>
        <v>0</v>
      </c>
      <c r="AB173" s="109">
        <f t="shared" si="92"/>
        <v>0</v>
      </c>
      <c r="AC173" s="127">
        <f t="shared" si="93"/>
        <v>0</v>
      </c>
      <c r="AD173" s="127">
        <f t="shared" si="94"/>
        <v>0</v>
      </c>
      <c r="AE173" s="127">
        <f t="shared" si="95"/>
        <v>0</v>
      </c>
      <c r="AF173" s="127">
        <f t="shared" si="96"/>
        <v>0</v>
      </c>
      <c r="AG173" s="127">
        <f t="shared" si="97"/>
        <v>0</v>
      </c>
      <c r="AH173" s="151">
        <f t="shared" si="98"/>
        <v>0</v>
      </c>
      <c r="AI173" s="255">
        <f t="shared" si="99"/>
        <v>0</v>
      </c>
      <c r="AJ173" s="127">
        <f t="shared" si="100"/>
        <v>0</v>
      </c>
      <c r="AK173" s="127">
        <f t="shared" si="101"/>
        <v>0</v>
      </c>
      <c r="AL173" s="285">
        <f t="shared" si="102"/>
        <v>0</v>
      </c>
      <c r="AM173" s="305">
        <f t="shared" si="103"/>
        <v>0</v>
      </c>
      <c r="AN173" s="322">
        <f t="shared" si="104"/>
        <v>0</v>
      </c>
      <c r="AO173" s="343"/>
      <c r="AP173" s="339"/>
      <c r="AQ173" s="339"/>
      <c r="AR173" s="339"/>
    </row>
    <row r="174" spans="1:44">
      <c r="A174" s="3"/>
      <c r="B174" s="13" t="s">
        <v>189</v>
      </c>
      <c r="C174" s="35" t="str">
        <f t="shared" si="69"/>
        <v>-：（～）ｈ</v>
      </c>
      <c r="D174" s="52"/>
      <c r="E174" s="66"/>
      <c r="F174" s="89" t="str">
        <f t="shared" si="70"/>
        <v>-</v>
      </c>
      <c r="G174" s="109">
        <f t="shared" si="71"/>
        <v>0</v>
      </c>
      <c r="H174" s="127">
        <f t="shared" si="72"/>
        <v>0</v>
      </c>
      <c r="I174" s="127">
        <f t="shared" si="73"/>
        <v>0</v>
      </c>
      <c r="J174" s="127">
        <f t="shared" si="74"/>
        <v>0</v>
      </c>
      <c r="K174" s="127">
        <f t="shared" si="75"/>
        <v>0</v>
      </c>
      <c r="L174" s="127">
        <f t="shared" si="76"/>
        <v>0</v>
      </c>
      <c r="M174" s="151">
        <f t="shared" si="77"/>
        <v>0</v>
      </c>
      <c r="N174" s="109">
        <f t="shared" si="78"/>
        <v>0</v>
      </c>
      <c r="O174" s="127">
        <f t="shared" si="79"/>
        <v>0</v>
      </c>
      <c r="P174" s="127">
        <f t="shared" si="80"/>
        <v>0</v>
      </c>
      <c r="Q174" s="127">
        <f t="shared" si="81"/>
        <v>0</v>
      </c>
      <c r="R174" s="127">
        <f t="shared" si="82"/>
        <v>0</v>
      </c>
      <c r="S174" s="127">
        <f t="shared" si="83"/>
        <v>0</v>
      </c>
      <c r="T174" s="151">
        <f t="shared" si="84"/>
        <v>0</v>
      </c>
      <c r="U174" s="109">
        <f t="shared" si="85"/>
        <v>0</v>
      </c>
      <c r="V174" s="127">
        <f t="shared" si="86"/>
        <v>0</v>
      </c>
      <c r="W174" s="127">
        <f t="shared" si="87"/>
        <v>0</v>
      </c>
      <c r="X174" s="127">
        <f t="shared" si="88"/>
        <v>0</v>
      </c>
      <c r="Y174" s="127">
        <f t="shared" si="89"/>
        <v>0</v>
      </c>
      <c r="Z174" s="127">
        <f t="shared" si="90"/>
        <v>0</v>
      </c>
      <c r="AA174" s="151">
        <f t="shared" si="91"/>
        <v>0</v>
      </c>
      <c r="AB174" s="109">
        <f t="shared" si="92"/>
        <v>0</v>
      </c>
      <c r="AC174" s="127">
        <f t="shared" si="93"/>
        <v>0</v>
      </c>
      <c r="AD174" s="127">
        <f t="shared" si="94"/>
        <v>0</v>
      </c>
      <c r="AE174" s="127">
        <f t="shared" si="95"/>
        <v>0</v>
      </c>
      <c r="AF174" s="127">
        <f t="shared" si="96"/>
        <v>0</v>
      </c>
      <c r="AG174" s="127">
        <f t="shared" si="97"/>
        <v>0</v>
      </c>
      <c r="AH174" s="151">
        <f t="shared" si="98"/>
        <v>0</v>
      </c>
      <c r="AI174" s="255">
        <f t="shared" si="99"/>
        <v>0</v>
      </c>
      <c r="AJ174" s="127">
        <f t="shared" si="100"/>
        <v>0</v>
      </c>
      <c r="AK174" s="127">
        <f t="shared" si="101"/>
        <v>0</v>
      </c>
      <c r="AL174" s="285">
        <f t="shared" si="102"/>
        <v>0</v>
      </c>
      <c r="AM174" s="305">
        <f t="shared" si="103"/>
        <v>0</v>
      </c>
      <c r="AN174" s="322">
        <f t="shared" si="104"/>
        <v>0</v>
      </c>
      <c r="AO174" s="343"/>
      <c r="AP174" s="339"/>
      <c r="AQ174" s="339"/>
      <c r="AR174" s="339"/>
    </row>
    <row r="175" spans="1:44">
      <c r="A175" s="3"/>
      <c r="B175" s="13" t="s">
        <v>268</v>
      </c>
      <c r="C175" s="36" t="str">
        <f t="shared" si="69"/>
        <v>-：（～）ｈ</v>
      </c>
      <c r="D175" s="53"/>
      <c r="E175" s="67"/>
      <c r="F175" s="90" t="str">
        <f t="shared" si="70"/>
        <v>-</v>
      </c>
      <c r="G175" s="110">
        <f t="shared" si="71"/>
        <v>0</v>
      </c>
      <c r="H175" s="128">
        <f t="shared" si="72"/>
        <v>0</v>
      </c>
      <c r="I175" s="128">
        <f t="shared" si="73"/>
        <v>0</v>
      </c>
      <c r="J175" s="128">
        <f t="shared" si="74"/>
        <v>0</v>
      </c>
      <c r="K175" s="128">
        <f t="shared" si="75"/>
        <v>0</v>
      </c>
      <c r="L175" s="128">
        <f t="shared" si="76"/>
        <v>0</v>
      </c>
      <c r="M175" s="152">
        <f t="shared" si="77"/>
        <v>0</v>
      </c>
      <c r="N175" s="110">
        <f t="shared" si="78"/>
        <v>0</v>
      </c>
      <c r="O175" s="128">
        <f t="shared" si="79"/>
        <v>0</v>
      </c>
      <c r="P175" s="128">
        <f t="shared" si="80"/>
        <v>0</v>
      </c>
      <c r="Q175" s="128">
        <f t="shared" si="81"/>
        <v>0</v>
      </c>
      <c r="R175" s="128">
        <f t="shared" si="82"/>
        <v>0</v>
      </c>
      <c r="S175" s="128">
        <f t="shared" si="83"/>
        <v>0</v>
      </c>
      <c r="T175" s="152">
        <f t="shared" si="84"/>
        <v>0</v>
      </c>
      <c r="U175" s="110">
        <f t="shared" si="85"/>
        <v>0</v>
      </c>
      <c r="V175" s="128">
        <f t="shared" si="86"/>
        <v>0</v>
      </c>
      <c r="W175" s="128">
        <f t="shared" si="87"/>
        <v>0</v>
      </c>
      <c r="X175" s="128">
        <f t="shared" si="88"/>
        <v>0</v>
      </c>
      <c r="Y175" s="128">
        <f t="shared" si="89"/>
        <v>0</v>
      </c>
      <c r="Z175" s="128">
        <f t="shared" si="90"/>
        <v>0</v>
      </c>
      <c r="AA175" s="152">
        <f t="shared" si="91"/>
        <v>0</v>
      </c>
      <c r="AB175" s="110">
        <f t="shared" si="92"/>
        <v>0</v>
      </c>
      <c r="AC175" s="128">
        <f t="shared" si="93"/>
        <v>0</v>
      </c>
      <c r="AD175" s="128">
        <f t="shared" si="94"/>
        <v>0</v>
      </c>
      <c r="AE175" s="128">
        <f t="shared" si="95"/>
        <v>0</v>
      </c>
      <c r="AF175" s="128">
        <f t="shared" si="96"/>
        <v>0</v>
      </c>
      <c r="AG175" s="128">
        <f t="shared" si="97"/>
        <v>0</v>
      </c>
      <c r="AH175" s="152">
        <f t="shared" si="98"/>
        <v>0</v>
      </c>
      <c r="AI175" s="256">
        <f t="shared" si="99"/>
        <v>0</v>
      </c>
      <c r="AJ175" s="128">
        <f t="shared" si="100"/>
        <v>0</v>
      </c>
      <c r="AK175" s="128">
        <f t="shared" si="101"/>
        <v>0</v>
      </c>
      <c r="AL175" s="286">
        <f t="shared" si="102"/>
        <v>0</v>
      </c>
      <c r="AM175" s="306">
        <f t="shared" si="103"/>
        <v>0</v>
      </c>
      <c r="AN175" s="323">
        <f t="shared" si="104"/>
        <v>0</v>
      </c>
      <c r="AO175" s="344"/>
      <c r="AP175" s="339"/>
      <c r="AQ175" s="339"/>
      <c r="AR175" s="339"/>
    </row>
    <row r="176" spans="1:44" ht="13.5" customHeight="1">
      <c r="A176" s="3"/>
      <c r="C176" s="37"/>
      <c r="D176" s="54"/>
      <c r="E176" s="54"/>
      <c r="F176" s="54"/>
      <c r="G176" s="111"/>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257" t="s">
        <v>241</v>
      </c>
      <c r="AJ176" s="257"/>
      <c r="AK176" s="257"/>
      <c r="AL176" s="257"/>
      <c r="AM176" s="307"/>
      <c r="AN176" s="324">
        <f>SUM(AN151:AO175)</f>
        <v>557.73</v>
      </c>
      <c r="AO176" s="345"/>
      <c r="AP176" s="129"/>
      <c r="AQ176" s="129"/>
      <c r="AR176" s="129"/>
    </row>
    <row r="177" spans="1:44" ht="13.5" customHeight="1">
      <c r="A177" s="3"/>
      <c r="C177" s="37"/>
      <c r="D177" s="54"/>
      <c r="E177" s="54"/>
      <c r="F177" s="54"/>
      <c r="G177" s="111"/>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257"/>
      <c r="AJ177" s="257"/>
      <c r="AK177" s="257"/>
      <c r="AL177" s="257"/>
      <c r="AM177" s="257"/>
      <c r="AN177" s="325"/>
      <c r="AO177" s="325"/>
      <c r="AP177" s="129"/>
      <c r="AQ177" s="129"/>
      <c r="AR177" s="129"/>
    </row>
    <row r="178" spans="1:44" ht="14.25">
      <c r="A178" s="3"/>
      <c r="C178" s="15" t="s">
        <v>51</v>
      </c>
      <c r="D178" s="54"/>
      <c r="E178" s="54"/>
      <c r="F178" s="54"/>
      <c r="G178" s="111"/>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row>
    <row r="179" spans="1:44">
      <c r="A179" s="3"/>
      <c r="C179" s="37"/>
      <c r="D179" s="54"/>
      <c r="E179" s="54"/>
      <c r="F179" s="54"/>
      <c r="G179" s="111"/>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row>
    <row r="180" spans="1:44">
      <c r="A180" s="3"/>
      <c r="C180" s="2" t="s">
        <v>212</v>
      </c>
      <c r="D180" s="54"/>
      <c r="E180" s="54"/>
      <c r="F180" s="54"/>
      <c r="G180" s="111"/>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29"/>
      <c r="AN180" s="129"/>
      <c r="AO180" s="129"/>
      <c r="AP180" s="129"/>
      <c r="AQ180" s="129"/>
      <c r="AR180" s="129"/>
    </row>
    <row r="181" spans="1:44">
      <c r="A181" s="3"/>
      <c r="C181" s="29" t="s">
        <v>8</v>
      </c>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row>
    <row r="182" spans="1:44">
      <c r="A182" s="3"/>
      <c r="C182" s="38" t="s">
        <v>143</v>
      </c>
      <c r="AF182" s="54"/>
      <c r="AG182" s="54"/>
      <c r="AH182" s="54"/>
      <c r="AI182" s="54"/>
      <c r="AJ182" s="54"/>
      <c r="AK182" s="54"/>
      <c r="AL182" s="54"/>
      <c r="AM182" s="54"/>
      <c r="AN182" s="54"/>
      <c r="AO182" s="54"/>
      <c r="AP182" s="54"/>
    </row>
    <row r="183" spans="1:44">
      <c r="A183" s="3"/>
      <c r="C183" s="38" t="s">
        <v>15</v>
      </c>
      <c r="AF183" s="54"/>
      <c r="AG183" s="54"/>
      <c r="AH183" s="54"/>
      <c r="AI183" s="54"/>
      <c r="AJ183" s="54"/>
      <c r="AK183" s="54"/>
      <c r="AL183" s="54"/>
      <c r="AM183" s="54"/>
      <c r="AN183" s="54"/>
      <c r="AO183" s="54"/>
      <c r="AP183" s="54"/>
    </row>
    <row r="184" spans="1:44">
      <c r="A184" s="3"/>
      <c r="C184" s="38"/>
      <c r="D184" s="55" t="s">
        <v>36</v>
      </c>
      <c r="AF184" s="54"/>
      <c r="AG184" s="54"/>
      <c r="AH184" s="54"/>
      <c r="AI184" s="54"/>
      <c r="AJ184" s="54"/>
      <c r="AK184" s="54"/>
      <c r="AL184" s="54"/>
      <c r="AM184" s="54"/>
      <c r="AN184" s="54"/>
      <c r="AO184" s="54"/>
      <c r="AP184" s="54"/>
    </row>
    <row r="185" spans="1:44">
      <c r="A185" s="3"/>
      <c r="C185" s="38" t="s">
        <v>145</v>
      </c>
      <c r="AF185" s="54"/>
      <c r="AG185" s="54"/>
      <c r="AH185" s="54"/>
      <c r="AI185" s="54"/>
      <c r="AJ185" s="54"/>
      <c r="AK185" s="54"/>
      <c r="AL185" s="54"/>
      <c r="AM185" s="54"/>
      <c r="AN185" s="54"/>
      <c r="AO185" s="54"/>
      <c r="AP185" s="54"/>
    </row>
    <row r="186" spans="1:44">
      <c r="A186" s="3"/>
      <c r="C186" s="38"/>
      <c r="D186" s="55" t="s">
        <v>146</v>
      </c>
      <c r="E186" s="55"/>
      <c r="F186" s="55"/>
      <c r="AF186" s="54"/>
      <c r="AG186" s="54"/>
      <c r="AH186" s="54"/>
      <c r="AI186" s="54"/>
      <c r="AJ186" s="54"/>
      <c r="AK186" s="54"/>
      <c r="AL186" s="54"/>
      <c r="AM186" s="54"/>
      <c r="AN186" s="54"/>
      <c r="AO186" s="54"/>
      <c r="AP186" s="54"/>
    </row>
    <row r="187" spans="1:44">
      <c r="A187" s="3"/>
      <c r="C187" s="38" t="s">
        <v>147</v>
      </c>
      <c r="AF187" s="54"/>
      <c r="AG187" s="54"/>
      <c r="AH187" s="54"/>
      <c r="AI187" s="54"/>
      <c r="AJ187" s="54"/>
      <c r="AK187" s="54"/>
      <c r="AL187" s="54"/>
      <c r="AM187" s="54"/>
      <c r="AN187" s="54"/>
      <c r="AO187" s="54"/>
      <c r="AP187" s="54"/>
    </row>
    <row r="188" spans="1:44">
      <c r="A188" s="3"/>
      <c r="C188" s="38" t="s">
        <v>112</v>
      </c>
    </row>
    <row r="189" spans="1:44">
      <c r="A189" s="3"/>
    </row>
    <row r="190" spans="1:44" ht="14.25">
      <c r="A190" s="3"/>
      <c r="C190" s="15" t="s">
        <v>274</v>
      </c>
    </row>
    <row r="191" spans="1:44" ht="12.75">
      <c r="A191" s="3"/>
    </row>
    <row r="192" spans="1:44">
      <c r="A192" s="3"/>
      <c r="C192" s="39" t="s">
        <v>149</v>
      </c>
      <c r="D192" s="56"/>
      <c r="E192" s="56"/>
      <c r="F192" s="56"/>
      <c r="G192" s="112">
        <v>7.75</v>
      </c>
      <c r="H192" s="112"/>
      <c r="I192" s="132" t="s">
        <v>150</v>
      </c>
      <c r="J192" s="132"/>
      <c r="K192" s="112">
        <v>5</v>
      </c>
      <c r="L192" s="132" t="s">
        <v>152</v>
      </c>
      <c r="M192" s="132"/>
      <c r="N192" s="158">
        <f>G192*K192</f>
        <v>38.75</v>
      </c>
      <c r="O192" s="158"/>
      <c r="P192" s="169" t="s">
        <v>154</v>
      </c>
      <c r="Q192" s="54"/>
      <c r="R192" s="177"/>
      <c r="Z192" s="39" t="s">
        <v>155</v>
      </c>
      <c r="AA192" s="56"/>
      <c r="AB192" s="56"/>
      <c r="AC192" s="202"/>
      <c r="AD192" s="213" t="s">
        <v>144</v>
      </c>
      <c r="AE192" s="222"/>
      <c r="AF192" s="229" t="s">
        <v>125</v>
      </c>
      <c r="AG192" s="229"/>
      <c r="AH192" s="132" t="s">
        <v>157</v>
      </c>
      <c r="AI192" s="229" t="s">
        <v>256</v>
      </c>
      <c r="AJ192" s="229"/>
      <c r="AK192" s="266">
        <v>14.75</v>
      </c>
      <c r="AL192" s="266"/>
      <c r="AM192" s="169" t="s">
        <v>158</v>
      </c>
    </row>
    <row r="193" spans="1:49" ht="12.75">
      <c r="A193" s="3"/>
      <c r="C193" s="40"/>
      <c r="D193" s="57"/>
      <c r="E193" s="57"/>
      <c r="F193" s="57"/>
      <c r="G193" s="57"/>
      <c r="H193" s="57"/>
      <c r="I193" s="133"/>
      <c r="J193" s="133"/>
      <c r="K193" s="138">
        <v>4</v>
      </c>
      <c r="L193" s="133" t="s">
        <v>159</v>
      </c>
      <c r="M193" s="133"/>
      <c r="N193" s="159">
        <f>N192*K193</f>
        <v>155</v>
      </c>
      <c r="O193" s="159"/>
      <c r="P193" s="170" t="s">
        <v>161</v>
      </c>
      <c r="Q193" s="54"/>
      <c r="Z193" s="40"/>
      <c r="AA193" s="57"/>
      <c r="AB193" s="57"/>
      <c r="AC193" s="203"/>
      <c r="AD193" s="214"/>
      <c r="AE193" s="223"/>
      <c r="AF193" s="230"/>
      <c r="AG193" s="230"/>
      <c r="AH193" s="133"/>
      <c r="AI193" s="230"/>
      <c r="AJ193" s="230"/>
      <c r="AK193" s="267"/>
      <c r="AL193" s="267"/>
      <c r="AM193" s="170"/>
    </row>
    <row r="194" spans="1:49">
      <c r="A194" s="3"/>
      <c r="C194" s="10"/>
      <c r="D194" s="10"/>
      <c r="E194" s="10"/>
      <c r="F194" s="10"/>
      <c r="G194" s="10"/>
      <c r="H194" s="10"/>
      <c r="I194" s="10"/>
      <c r="J194" s="10"/>
      <c r="K194" s="10"/>
      <c r="L194" s="10"/>
      <c r="M194" s="10"/>
      <c r="N194" s="10"/>
      <c r="O194" s="10"/>
      <c r="P194" s="10"/>
      <c r="Z194" s="3"/>
      <c r="AA194" s="3"/>
      <c r="AB194" s="3"/>
      <c r="AC194" s="204" t="s">
        <v>1</v>
      </c>
      <c r="AD194" s="3"/>
      <c r="AE194" s="3"/>
      <c r="AF194" s="3"/>
      <c r="AG194" s="3"/>
      <c r="AH194" s="3"/>
      <c r="AI194" s="3"/>
      <c r="AJ194" s="3"/>
      <c r="AK194" s="3"/>
      <c r="AL194" s="3"/>
      <c r="AM194" s="3"/>
      <c r="AU194" s="54"/>
      <c r="AV194" s="54"/>
      <c r="AW194" s="4"/>
    </row>
    <row r="195" spans="1:49">
      <c r="A195" s="3"/>
      <c r="C195" s="10"/>
      <c r="D195" s="10"/>
      <c r="E195" s="10"/>
      <c r="F195" s="10"/>
      <c r="G195" s="10"/>
      <c r="H195" s="10"/>
      <c r="I195" s="2" t="s">
        <v>6</v>
      </c>
      <c r="J195" s="10"/>
      <c r="K195" s="10"/>
      <c r="L195" s="10"/>
      <c r="M195" s="10"/>
      <c r="N195" s="10"/>
      <c r="O195" s="10"/>
      <c r="P195" s="10"/>
      <c r="Z195" s="3"/>
      <c r="AA195" s="3"/>
      <c r="AB195" s="3"/>
      <c r="AC195" s="204"/>
      <c r="AD195" s="3"/>
      <c r="AE195" s="3"/>
      <c r="AF195" s="3"/>
      <c r="AG195" s="3"/>
      <c r="AH195" s="3"/>
      <c r="AI195" s="3"/>
      <c r="AJ195" s="3"/>
      <c r="AK195" s="3"/>
      <c r="AL195" s="3"/>
      <c r="AM195" s="3"/>
      <c r="AU195" s="54"/>
      <c r="AV195" s="54"/>
      <c r="AW195" s="4"/>
    </row>
    <row r="196" spans="1:49" ht="15.95" customHeight="1">
      <c r="A196" s="3"/>
      <c r="C196" s="3"/>
      <c r="D196" s="3"/>
      <c r="E196" s="68" t="s">
        <v>11</v>
      </c>
      <c r="F196" s="91" t="s">
        <v>162</v>
      </c>
      <c r="G196" s="113"/>
      <c r="I196" s="68" t="s">
        <v>53</v>
      </c>
      <c r="J196" s="68"/>
      <c r="K196" s="68" t="s">
        <v>19</v>
      </c>
      <c r="L196" s="68"/>
      <c r="M196" s="91" t="s">
        <v>164</v>
      </c>
      <c r="N196" s="118"/>
      <c r="O196" s="118"/>
      <c r="P196" s="118"/>
      <c r="Q196" s="113"/>
      <c r="R196" s="3"/>
      <c r="S196" s="91" t="s">
        <v>93</v>
      </c>
      <c r="T196" s="118"/>
      <c r="U196" s="118"/>
      <c r="V196" s="118"/>
      <c r="W196" s="113"/>
      <c r="X196" s="3"/>
      <c r="Z196" s="192"/>
      <c r="AA196" s="192"/>
      <c r="AB196" s="192"/>
      <c r="AC196" s="192" t="s">
        <v>65</v>
      </c>
      <c r="AD196" s="192"/>
      <c r="AE196" s="192"/>
      <c r="AF196" s="192" t="s">
        <v>165</v>
      </c>
      <c r="AG196" s="192"/>
      <c r="AH196" s="192"/>
      <c r="AI196" s="192"/>
      <c r="AJ196" s="192"/>
      <c r="AK196" s="192" t="s">
        <v>166</v>
      </c>
      <c r="AL196" s="192"/>
      <c r="AM196" s="192"/>
      <c r="AN196" s="326" t="s">
        <v>16</v>
      </c>
      <c r="AP196" s="352" t="s">
        <v>167</v>
      </c>
      <c r="AQ196" s="361"/>
      <c r="AR196" s="366"/>
      <c r="AU196" s="54"/>
      <c r="AV196" s="54"/>
      <c r="AW196" s="4"/>
    </row>
    <row r="197" spans="1:49" ht="15.95" customHeight="1">
      <c r="A197" s="3"/>
      <c r="C197" s="3"/>
      <c r="D197" s="3"/>
      <c r="E197" s="69" t="s">
        <v>5</v>
      </c>
      <c r="F197" s="92">
        <f t="shared" ref="F197:F221" si="105">IF(E197="","",COUNTIF($C$10:$C$141,E197))</f>
        <v>0</v>
      </c>
      <c r="G197" s="114"/>
      <c r="I197" s="134">
        <f t="shared" ref="I197:I221" si="106">SUMIF($AN$10:$AN$141,E197,$AP$10:$AP$141)</f>
        <v>0</v>
      </c>
      <c r="J197" s="134"/>
      <c r="K197" s="134">
        <f t="shared" ref="K197:K221" si="107">SUMIF($AN$10:$AN$141,E197,$AR$10:$AR$141)</f>
        <v>0</v>
      </c>
      <c r="L197" s="134"/>
      <c r="M197" s="153">
        <f t="shared" ref="M197:M221" si="108">SUM(I197:L197)</f>
        <v>0</v>
      </c>
      <c r="N197" s="160"/>
      <c r="O197" s="165" t="s">
        <v>168</v>
      </c>
      <c r="P197" s="160">
        <f t="shared" ref="P197:P221" si="109">ROUNDDOWN(SUM(M197),1)</f>
        <v>0</v>
      </c>
      <c r="Q197" s="172"/>
      <c r="R197" s="3"/>
      <c r="S197" s="179">
        <f t="shared" ref="S197:S221" si="110">SUMIF($AN$10:$AN$141,E197,$AQ$10:$AQ$141)</f>
        <v>0</v>
      </c>
      <c r="T197" s="183"/>
      <c r="U197" s="165" t="s">
        <v>168</v>
      </c>
      <c r="V197" s="160">
        <f t="shared" ref="V197:V221" si="111">ROUNDDOWN(SUM(S197),1)</f>
        <v>0</v>
      </c>
      <c r="W197" s="172"/>
      <c r="X197" s="3"/>
      <c r="Y197" s="190" t="s">
        <v>14</v>
      </c>
      <c r="Z197" s="193"/>
      <c r="AA197" s="198"/>
      <c r="AB197" s="198"/>
      <c r="AC197" s="205" t="s">
        <v>77</v>
      </c>
      <c r="AD197" s="215" t="s">
        <v>169</v>
      </c>
      <c r="AE197" s="224"/>
      <c r="AF197" s="231" t="s">
        <v>125</v>
      </c>
      <c r="AG197" s="238"/>
      <c r="AH197" s="243" t="s">
        <v>157</v>
      </c>
      <c r="AI197" s="238" t="s">
        <v>250</v>
      </c>
      <c r="AJ197" s="258"/>
      <c r="AK197" s="268">
        <v>7.5</v>
      </c>
      <c r="AL197" s="287"/>
      <c r="AM197" s="308" t="s">
        <v>158</v>
      </c>
      <c r="AN197" s="327" t="str">
        <f t="shared" ref="AN197:AN221" si="112">CONCATENATE(AC197,"：",AD197,"（",AK197,AM197,"）、")</f>
        <v>夜：夜勤（7.5ｈ）、</v>
      </c>
      <c r="AO197" s="2" t="str">
        <f t="shared" ref="AO197:AO221" si="113">IF(AC197="","",AC197)</f>
        <v>夜</v>
      </c>
      <c r="AP197" s="353">
        <v>7.5</v>
      </c>
      <c r="AQ197" s="362"/>
      <c r="AR197" s="367">
        <f t="shared" ref="AR197:AR221" si="114">SUM(AP197:AQ197)</f>
        <v>7.5</v>
      </c>
      <c r="AU197" s="375"/>
      <c r="AV197" s="375"/>
      <c r="AW197" s="4"/>
    </row>
    <row r="198" spans="1:49" ht="15.95" customHeight="1">
      <c r="A198" s="3"/>
      <c r="C198" s="3"/>
      <c r="D198" s="3"/>
      <c r="E198" s="70" t="s">
        <v>217</v>
      </c>
      <c r="F198" s="93">
        <f t="shared" si="105"/>
        <v>0</v>
      </c>
      <c r="G198" s="115"/>
      <c r="I198" s="135">
        <f t="shared" si="106"/>
        <v>0</v>
      </c>
      <c r="J198" s="135"/>
      <c r="K198" s="135">
        <f t="shared" si="107"/>
        <v>0</v>
      </c>
      <c r="L198" s="135"/>
      <c r="M198" s="154">
        <f t="shared" si="108"/>
        <v>0</v>
      </c>
      <c r="N198" s="161"/>
      <c r="O198" s="166" t="s">
        <v>168</v>
      </c>
      <c r="P198" s="161">
        <f t="shared" si="109"/>
        <v>0</v>
      </c>
      <c r="Q198" s="173"/>
      <c r="R198" s="3"/>
      <c r="S198" s="180">
        <f t="shared" si="110"/>
        <v>0</v>
      </c>
      <c r="T198" s="184"/>
      <c r="U198" s="166" t="s">
        <v>168</v>
      </c>
      <c r="V198" s="161">
        <f t="shared" si="111"/>
        <v>0</v>
      </c>
      <c r="W198" s="173"/>
      <c r="X198" s="3"/>
      <c r="Y198" s="190" t="s">
        <v>193</v>
      </c>
      <c r="Z198" s="194"/>
      <c r="AA198" s="199"/>
      <c r="AB198" s="199"/>
      <c r="AC198" s="206" t="s">
        <v>81</v>
      </c>
      <c r="AD198" s="216" t="s">
        <v>170</v>
      </c>
      <c r="AE198" s="225"/>
      <c r="AF198" s="232" t="s">
        <v>250</v>
      </c>
      <c r="AG198" s="239"/>
      <c r="AH198" s="244" t="s">
        <v>157</v>
      </c>
      <c r="AI198" s="239" t="s">
        <v>256</v>
      </c>
      <c r="AJ198" s="259"/>
      <c r="AK198" s="269">
        <v>7.25</v>
      </c>
      <c r="AL198" s="288"/>
      <c r="AM198" s="309" t="s">
        <v>158</v>
      </c>
      <c r="AN198" s="328" t="str">
        <f t="shared" si="112"/>
        <v>明：明け（7.25ｈ）、</v>
      </c>
      <c r="AO198" s="2" t="str">
        <f t="shared" si="113"/>
        <v>明</v>
      </c>
      <c r="AP198" s="354"/>
      <c r="AQ198" s="363">
        <v>7.25</v>
      </c>
      <c r="AR198" s="368">
        <f t="shared" si="114"/>
        <v>7.25</v>
      </c>
      <c r="AU198" s="375"/>
      <c r="AV198" s="375"/>
      <c r="AW198" s="4"/>
    </row>
    <row r="199" spans="1:49" ht="15.95" customHeight="1">
      <c r="A199" s="3"/>
      <c r="C199" s="3"/>
      <c r="D199" s="3"/>
      <c r="E199" s="70" t="s">
        <v>61</v>
      </c>
      <c r="F199" s="93">
        <f t="shared" si="105"/>
        <v>0</v>
      </c>
      <c r="G199" s="115"/>
      <c r="I199" s="135">
        <f t="shared" si="106"/>
        <v>0</v>
      </c>
      <c r="J199" s="135"/>
      <c r="K199" s="135">
        <f t="shared" si="107"/>
        <v>0</v>
      </c>
      <c r="L199" s="135"/>
      <c r="M199" s="154">
        <f t="shared" si="108"/>
        <v>0</v>
      </c>
      <c r="N199" s="161"/>
      <c r="O199" s="166" t="s">
        <v>168</v>
      </c>
      <c r="P199" s="161">
        <f t="shared" si="109"/>
        <v>0</v>
      </c>
      <c r="Q199" s="173"/>
      <c r="R199" s="3"/>
      <c r="S199" s="180">
        <f t="shared" si="110"/>
        <v>0</v>
      </c>
      <c r="T199" s="184"/>
      <c r="U199" s="166" t="s">
        <v>168</v>
      </c>
      <c r="V199" s="161">
        <f t="shared" si="111"/>
        <v>0</v>
      </c>
      <c r="W199" s="173"/>
      <c r="X199" s="3"/>
      <c r="Y199" s="190" t="s">
        <v>194</v>
      </c>
      <c r="Z199" s="195"/>
      <c r="AA199" s="195"/>
      <c r="AB199" s="195"/>
      <c r="AC199" s="207" t="s">
        <v>37</v>
      </c>
      <c r="AD199" s="217" t="s">
        <v>172</v>
      </c>
      <c r="AE199" s="226"/>
      <c r="AF199" s="233" t="s">
        <v>251</v>
      </c>
      <c r="AG199" s="240"/>
      <c r="AH199" s="245" t="s">
        <v>157</v>
      </c>
      <c r="AI199" s="240" t="s">
        <v>257</v>
      </c>
      <c r="AJ199" s="260"/>
      <c r="AK199" s="270">
        <v>7.75</v>
      </c>
      <c r="AL199" s="289"/>
      <c r="AM199" s="310" t="s">
        <v>158</v>
      </c>
      <c r="AN199" s="329" t="str">
        <f t="shared" si="112"/>
        <v>①：日勤Ａ（7.75ｈ）、</v>
      </c>
      <c r="AO199" s="2" t="str">
        <f t="shared" si="113"/>
        <v>①</v>
      </c>
      <c r="AP199" s="355">
        <v>0.57999999999999996</v>
      </c>
      <c r="AQ199" s="355">
        <v>0.75</v>
      </c>
      <c r="AR199" s="369">
        <f t="shared" si="114"/>
        <v>1.33</v>
      </c>
      <c r="AU199" s="375"/>
      <c r="AV199" s="375"/>
      <c r="AW199" s="4"/>
    </row>
    <row r="200" spans="1:49" ht="15.95" customHeight="1">
      <c r="A200" s="3"/>
      <c r="C200" s="3"/>
      <c r="D200" s="3"/>
      <c r="E200" s="70" t="s">
        <v>218</v>
      </c>
      <c r="F200" s="93">
        <f t="shared" si="105"/>
        <v>0</v>
      </c>
      <c r="G200" s="115"/>
      <c r="I200" s="135">
        <f t="shared" si="106"/>
        <v>0</v>
      </c>
      <c r="J200" s="135"/>
      <c r="K200" s="135">
        <f t="shared" si="107"/>
        <v>0</v>
      </c>
      <c r="L200" s="135"/>
      <c r="M200" s="154">
        <f t="shared" si="108"/>
        <v>0</v>
      </c>
      <c r="N200" s="161"/>
      <c r="O200" s="166" t="s">
        <v>168</v>
      </c>
      <c r="P200" s="161">
        <f t="shared" si="109"/>
        <v>0</v>
      </c>
      <c r="Q200" s="173"/>
      <c r="R200" s="3"/>
      <c r="S200" s="180">
        <f t="shared" si="110"/>
        <v>0</v>
      </c>
      <c r="T200" s="184"/>
      <c r="U200" s="166" t="s">
        <v>168</v>
      </c>
      <c r="V200" s="161">
        <f t="shared" si="111"/>
        <v>0</v>
      </c>
      <c r="W200" s="173"/>
      <c r="X200" s="3"/>
      <c r="Y200" s="190" t="s">
        <v>195</v>
      </c>
      <c r="Z200" s="196"/>
      <c r="AA200" s="196"/>
      <c r="AB200" s="196"/>
      <c r="AC200" s="208" t="s">
        <v>90</v>
      </c>
      <c r="AD200" s="218" t="s">
        <v>173</v>
      </c>
      <c r="AE200" s="227"/>
      <c r="AF200" s="234" t="s">
        <v>252</v>
      </c>
      <c r="AG200" s="241"/>
      <c r="AH200" s="246" t="s">
        <v>157</v>
      </c>
      <c r="AI200" s="241" t="s">
        <v>180</v>
      </c>
      <c r="AJ200" s="261"/>
      <c r="AK200" s="271">
        <v>7.75</v>
      </c>
      <c r="AL200" s="290"/>
      <c r="AM200" s="311" t="s">
        <v>158</v>
      </c>
      <c r="AN200" s="330" t="str">
        <f t="shared" si="112"/>
        <v>②：早出（7.75ｈ）、</v>
      </c>
      <c r="AO200" s="2" t="str">
        <f t="shared" si="113"/>
        <v>②</v>
      </c>
      <c r="AP200" s="356">
        <v>2.08</v>
      </c>
      <c r="AQ200" s="356"/>
      <c r="AR200" s="370">
        <f t="shared" si="114"/>
        <v>2.08</v>
      </c>
      <c r="AU200" s="375"/>
      <c r="AV200" s="375"/>
      <c r="AW200" s="4"/>
    </row>
    <row r="201" spans="1:49" ht="15.95" customHeight="1">
      <c r="A201" s="3"/>
      <c r="C201" s="3"/>
      <c r="D201" s="3"/>
      <c r="E201" s="71" t="s">
        <v>219</v>
      </c>
      <c r="F201" s="93">
        <f t="shared" si="105"/>
        <v>3</v>
      </c>
      <c r="G201" s="115"/>
      <c r="I201" s="135">
        <f t="shared" si="106"/>
        <v>2</v>
      </c>
      <c r="J201" s="135"/>
      <c r="K201" s="135">
        <f t="shared" si="107"/>
        <v>0.88</v>
      </c>
      <c r="L201" s="135"/>
      <c r="M201" s="154">
        <f t="shared" si="108"/>
        <v>2.88</v>
      </c>
      <c r="N201" s="161"/>
      <c r="O201" s="166" t="s">
        <v>168</v>
      </c>
      <c r="P201" s="161">
        <f t="shared" si="109"/>
        <v>2.8</v>
      </c>
      <c r="Q201" s="173"/>
      <c r="R201" s="3"/>
      <c r="S201" s="180">
        <f t="shared" si="110"/>
        <v>2.84</v>
      </c>
      <c r="T201" s="184"/>
      <c r="U201" s="166" t="s">
        <v>168</v>
      </c>
      <c r="V201" s="161">
        <f t="shared" si="111"/>
        <v>2.8</v>
      </c>
      <c r="W201" s="173"/>
      <c r="X201" s="3"/>
      <c r="Y201" s="190" t="s">
        <v>148</v>
      </c>
      <c r="Z201" s="196"/>
      <c r="AA201" s="196"/>
      <c r="AB201" s="196"/>
      <c r="AC201" s="208" t="s">
        <v>70</v>
      </c>
      <c r="AD201" s="218" t="s">
        <v>59</v>
      </c>
      <c r="AE201" s="227"/>
      <c r="AF201" s="234" t="s">
        <v>151</v>
      </c>
      <c r="AG201" s="241"/>
      <c r="AH201" s="246" t="s">
        <v>157</v>
      </c>
      <c r="AI201" s="241" t="s">
        <v>9</v>
      </c>
      <c r="AJ201" s="261"/>
      <c r="AK201" s="271">
        <v>7.75</v>
      </c>
      <c r="AL201" s="290"/>
      <c r="AM201" s="311" t="s">
        <v>158</v>
      </c>
      <c r="AN201" s="330" t="str">
        <f t="shared" si="112"/>
        <v>③：遅出（7.75ｈ）、</v>
      </c>
      <c r="AO201" s="2" t="str">
        <f t="shared" si="113"/>
        <v>③</v>
      </c>
      <c r="AP201" s="356"/>
      <c r="AQ201" s="356">
        <v>2.5</v>
      </c>
      <c r="AR201" s="370">
        <f t="shared" si="114"/>
        <v>2.5</v>
      </c>
      <c r="AU201" s="375"/>
      <c r="AV201" s="375"/>
      <c r="AW201" s="4"/>
    </row>
    <row r="202" spans="1:49" ht="15.95" customHeight="1">
      <c r="A202" s="3"/>
      <c r="C202" s="3"/>
      <c r="D202" s="3"/>
      <c r="E202" s="71" t="s">
        <v>220</v>
      </c>
      <c r="F202" s="93">
        <f t="shared" si="105"/>
        <v>1</v>
      </c>
      <c r="G202" s="115"/>
      <c r="I202" s="135">
        <f t="shared" si="106"/>
        <v>1</v>
      </c>
      <c r="J202" s="135"/>
      <c r="K202" s="135">
        <f t="shared" si="107"/>
        <v>0</v>
      </c>
      <c r="L202" s="135"/>
      <c r="M202" s="154">
        <f t="shared" si="108"/>
        <v>1</v>
      </c>
      <c r="N202" s="161"/>
      <c r="O202" s="166" t="s">
        <v>168</v>
      </c>
      <c r="P202" s="161">
        <f t="shared" si="109"/>
        <v>1</v>
      </c>
      <c r="Q202" s="173"/>
      <c r="R202" s="3"/>
      <c r="S202" s="180">
        <f t="shared" si="110"/>
        <v>0.93</v>
      </c>
      <c r="T202" s="184"/>
      <c r="U202" s="166" t="s">
        <v>168</v>
      </c>
      <c r="V202" s="161">
        <f t="shared" si="111"/>
        <v>0.9</v>
      </c>
      <c r="W202" s="173"/>
      <c r="X202" s="3"/>
      <c r="Y202" s="190" t="s">
        <v>196</v>
      </c>
      <c r="Z202" s="196"/>
      <c r="AA202" s="196"/>
      <c r="AB202" s="196"/>
      <c r="AC202" s="208" t="s">
        <v>43</v>
      </c>
      <c r="AD202" s="218" t="s">
        <v>174</v>
      </c>
      <c r="AE202" s="227"/>
      <c r="AF202" s="234" t="s">
        <v>251</v>
      </c>
      <c r="AG202" s="241"/>
      <c r="AH202" s="246" t="s">
        <v>157</v>
      </c>
      <c r="AI202" s="241" t="s">
        <v>103</v>
      </c>
      <c r="AJ202" s="261"/>
      <c r="AK202" s="271">
        <v>4</v>
      </c>
      <c r="AL202" s="290"/>
      <c r="AM202" s="311" t="s">
        <v>158</v>
      </c>
      <c r="AN202" s="330" t="str">
        <f t="shared" si="112"/>
        <v>⑤：午前Ａ（4ｈ）、</v>
      </c>
      <c r="AO202" s="9" t="str">
        <f t="shared" si="113"/>
        <v>⑤</v>
      </c>
      <c r="AP202" s="356">
        <v>0.57999999999999996</v>
      </c>
      <c r="AQ202" s="356"/>
      <c r="AR202" s="370">
        <f t="shared" si="114"/>
        <v>0.57999999999999996</v>
      </c>
      <c r="AU202" s="375"/>
      <c r="AV202" s="375"/>
      <c r="AW202" s="4"/>
    </row>
    <row r="203" spans="1:49" ht="15.95" customHeight="1">
      <c r="A203" s="3"/>
      <c r="C203" s="3"/>
      <c r="D203" s="3"/>
      <c r="E203" s="70" t="s">
        <v>221</v>
      </c>
      <c r="F203" s="93">
        <f t="shared" si="105"/>
        <v>0</v>
      </c>
      <c r="G203" s="115"/>
      <c r="I203" s="135">
        <f t="shared" si="106"/>
        <v>0</v>
      </c>
      <c r="J203" s="135"/>
      <c r="K203" s="135">
        <f t="shared" si="107"/>
        <v>0</v>
      </c>
      <c r="L203" s="135"/>
      <c r="M203" s="154">
        <f t="shared" si="108"/>
        <v>0</v>
      </c>
      <c r="N203" s="161"/>
      <c r="O203" s="166" t="s">
        <v>168</v>
      </c>
      <c r="P203" s="161">
        <f t="shared" si="109"/>
        <v>0</v>
      </c>
      <c r="Q203" s="173"/>
      <c r="R203" s="3"/>
      <c r="S203" s="180">
        <f t="shared" si="110"/>
        <v>0</v>
      </c>
      <c r="T203" s="184"/>
      <c r="U203" s="166" t="s">
        <v>168</v>
      </c>
      <c r="V203" s="161">
        <f t="shared" si="111"/>
        <v>0</v>
      </c>
      <c r="W203" s="173"/>
      <c r="X203" s="3"/>
      <c r="Y203" s="190" t="s">
        <v>197</v>
      </c>
      <c r="Z203" s="196"/>
      <c r="AA203" s="196"/>
      <c r="AB203" s="196"/>
      <c r="AC203" s="208" t="s">
        <v>123</v>
      </c>
      <c r="AD203" s="218" t="s">
        <v>175</v>
      </c>
      <c r="AE203" s="227"/>
      <c r="AF203" s="234" t="s">
        <v>253</v>
      </c>
      <c r="AG203" s="241"/>
      <c r="AH203" s="246" t="s">
        <v>157</v>
      </c>
      <c r="AI203" s="241" t="s">
        <v>216</v>
      </c>
      <c r="AJ203" s="261"/>
      <c r="AK203" s="271">
        <v>4</v>
      </c>
      <c r="AL203" s="290"/>
      <c r="AM203" s="311" t="s">
        <v>158</v>
      </c>
      <c r="AN203" s="330" t="str">
        <f t="shared" si="112"/>
        <v>⑥：午後Ａ（4ｈ）、</v>
      </c>
      <c r="AO203" s="9" t="str">
        <f t="shared" si="113"/>
        <v>⑥</v>
      </c>
      <c r="AP203" s="356"/>
      <c r="AQ203" s="356">
        <v>1</v>
      </c>
      <c r="AR203" s="370">
        <f t="shared" si="114"/>
        <v>1</v>
      </c>
      <c r="AU203" s="375"/>
      <c r="AV203" s="375"/>
      <c r="AW203" s="4"/>
    </row>
    <row r="204" spans="1:49" ht="15.95" customHeight="1">
      <c r="A204" s="3"/>
      <c r="C204" s="3"/>
      <c r="D204" s="3"/>
      <c r="E204" s="70" t="s">
        <v>273</v>
      </c>
      <c r="F204" s="93">
        <f t="shared" si="105"/>
        <v>0</v>
      </c>
      <c r="G204" s="115"/>
      <c r="I204" s="135">
        <f t="shared" si="106"/>
        <v>0</v>
      </c>
      <c r="J204" s="135"/>
      <c r="K204" s="135">
        <f t="shared" si="107"/>
        <v>0</v>
      </c>
      <c r="L204" s="135"/>
      <c r="M204" s="154">
        <f t="shared" si="108"/>
        <v>0</v>
      </c>
      <c r="N204" s="161"/>
      <c r="O204" s="166" t="s">
        <v>168</v>
      </c>
      <c r="P204" s="161">
        <f t="shared" si="109"/>
        <v>0</v>
      </c>
      <c r="Q204" s="173"/>
      <c r="R204" s="3"/>
      <c r="S204" s="180">
        <f t="shared" si="110"/>
        <v>0</v>
      </c>
      <c r="T204" s="184"/>
      <c r="U204" s="166" t="s">
        <v>168</v>
      </c>
      <c r="V204" s="161">
        <f t="shared" si="111"/>
        <v>0</v>
      </c>
      <c r="W204" s="173"/>
      <c r="X204" s="3"/>
      <c r="Y204" s="190" t="s">
        <v>122</v>
      </c>
      <c r="Z204" s="196"/>
      <c r="AA204" s="196"/>
      <c r="AB204" s="196"/>
      <c r="AC204" s="208" t="s">
        <v>62</v>
      </c>
      <c r="AD204" s="218" t="s">
        <v>160</v>
      </c>
      <c r="AE204" s="227"/>
      <c r="AF204" s="234" t="s">
        <v>254</v>
      </c>
      <c r="AG204" s="241"/>
      <c r="AH204" s="246" t="s">
        <v>157</v>
      </c>
      <c r="AI204" s="241" t="s">
        <v>259</v>
      </c>
      <c r="AJ204" s="261"/>
      <c r="AK204" s="271">
        <v>7</v>
      </c>
      <c r="AL204" s="290"/>
      <c r="AM204" s="311" t="s">
        <v>158</v>
      </c>
      <c r="AN204" s="330" t="str">
        <f t="shared" si="112"/>
        <v>⑦：日勤Ｂ（7ｈ）、</v>
      </c>
      <c r="AO204" s="9" t="str">
        <f t="shared" si="113"/>
        <v>⑦</v>
      </c>
      <c r="AP204" s="356">
        <v>0.25</v>
      </c>
      <c r="AQ204" s="356">
        <v>0.5</v>
      </c>
      <c r="AR204" s="370">
        <f t="shared" si="114"/>
        <v>0.75</v>
      </c>
      <c r="AU204" s="375"/>
      <c r="AV204" s="375"/>
      <c r="AW204" s="4"/>
    </row>
    <row r="205" spans="1:49" ht="15.95" customHeight="1">
      <c r="A205" s="3"/>
      <c r="C205" s="3"/>
      <c r="D205" s="3"/>
      <c r="E205" s="70" t="s">
        <v>222</v>
      </c>
      <c r="F205" s="93">
        <f t="shared" si="105"/>
        <v>0</v>
      </c>
      <c r="G205" s="115"/>
      <c r="I205" s="135">
        <f t="shared" si="106"/>
        <v>0</v>
      </c>
      <c r="J205" s="135"/>
      <c r="K205" s="135">
        <f t="shared" si="107"/>
        <v>0</v>
      </c>
      <c r="L205" s="135"/>
      <c r="M205" s="154">
        <f t="shared" si="108"/>
        <v>0</v>
      </c>
      <c r="N205" s="161"/>
      <c r="O205" s="166" t="s">
        <v>168</v>
      </c>
      <c r="P205" s="161">
        <f t="shared" si="109"/>
        <v>0</v>
      </c>
      <c r="Q205" s="173"/>
      <c r="R205" s="3"/>
      <c r="S205" s="180">
        <f t="shared" si="110"/>
        <v>0</v>
      </c>
      <c r="T205" s="184"/>
      <c r="U205" s="166" t="s">
        <v>168</v>
      </c>
      <c r="V205" s="161">
        <f t="shared" si="111"/>
        <v>0</v>
      </c>
      <c r="W205" s="173"/>
      <c r="X205" s="3"/>
      <c r="Y205" s="190" t="s">
        <v>58</v>
      </c>
      <c r="Z205" s="196"/>
      <c r="AA205" s="196"/>
      <c r="AB205" s="196"/>
      <c r="AC205" s="208" t="s">
        <v>57</v>
      </c>
      <c r="AD205" s="218" t="s">
        <v>176</v>
      </c>
      <c r="AE205" s="227"/>
      <c r="AF205" s="234" t="s">
        <v>254</v>
      </c>
      <c r="AG205" s="241"/>
      <c r="AH205" s="246" t="s">
        <v>157</v>
      </c>
      <c r="AI205" s="241" t="s">
        <v>234</v>
      </c>
      <c r="AJ205" s="261"/>
      <c r="AK205" s="271">
        <v>4</v>
      </c>
      <c r="AL205" s="290"/>
      <c r="AM205" s="311" t="s">
        <v>158</v>
      </c>
      <c r="AN205" s="330" t="str">
        <f t="shared" si="112"/>
        <v>⑧：午前Ｂ（4ｈ）、</v>
      </c>
      <c r="AO205" s="9" t="str">
        <f t="shared" si="113"/>
        <v>⑧</v>
      </c>
      <c r="AP205" s="356">
        <v>0.25</v>
      </c>
      <c r="AQ205" s="356"/>
      <c r="AR205" s="370">
        <f t="shared" si="114"/>
        <v>0.25</v>
      </c>
      <c r="AU205" s="375"/>
      <c r="AV205" s="375"/>
      <c r="AW205" s="4"/>
    </row>
    <row r="206" spans="1:49" ht="15.95" customHeight="1">
      <c r="A206" s="3"/>
      <c r="C206" s="3"/>
      <c r="D206" s="3"/>
      <c r="E206" s="70" t="s">
        <v>223</v>
      </c>
      <c r="F206" s="93">
        <f t="shared" si="105"/>
        <v>0</v>
      </c>
      <c r="G206" s="115"/>
      <c r="I206" s="135">
        <f t="shared" si="106"/>
        <v>0</v>
      </c>
      <c r="J206" s="135"/>
      <c r="K206" s="135">
        <f t="shared" si="107"/>
        <v>0</v>
      </c>
      <c r="L206" s="135"/>
      <c r="M206" s="154">
        <f t="shared" si="108"/>
        <v>0</v>
      </c>
      <c r="N206" s="161"/>
      <c r="O206" s="166" t="s">
        <v>168</v>
      </c>
      <c r="P206" s="161">
        <f t="shared" si="109"/>
        <v>0</v>
      </c>
      <c r="Q206" s="173"/>
      <c r="R206" s="3"/>
      <c r="S206" s="180">
        <f t="shared" si="110"/>
        <v>0</v>
      </c>
      <c r="T206" s="184"/>
      <c r="U206" s="166" t="s">
        <v>168</v>
      </c>
      <c r="V206" s="161">
        <f t="shared" si="111"/>
        <v>0</v>
      </c>
      <c r="W206" s="173"/>
      <c r="X206" s="3"/>
      <c r="Y206" s="190" t="s">
        <v>198</v>
      </c>
      <c r="Z206" s="196"/>
      <c r="AA206" s="196"/>
      <c r="AB206" s="196"/>
      <c r="AC206" s="208" t="s">
        <v>129</v>
      </c>
      <c r="AD206" s="218" t="s">
        <v>177</v>
      </c>
      <c r="AE206" s="227"/>
      <c r="AF206" s="234" t="s">
        <v>234</v>
      </c>
      <c r="AG206" s="241"/>
      <c r="AH206" s="246" t="s">
        <v>157</v>
      </c>
      <c r="AI206" s="241" t="s">
        <v>259</v>
      </c>
      <c r="AJ206" s="261"/>
      <c r="AK206" s="271">
        <v>4</v>
      </c>
      <c r="AL206" s="290"/>
      <c r="AM206" s="311" t="s">
        <v>158</v>
      </c>
      <c r="AN206" s="330" t="str">
        <f t="shared" si="112"/>
        <v>⑨：午後Ｂ（4ｈ）、</v>
      </c>
      <c r="AO206" s="9" t="str">
        <f t="shared" si="113"/>
        <v>⑨</v>
      </c>
      <c r="AP206" s="356"/>
      <c r="AQ206" s="356">
        <v>0.5</v>
      </c>
      <c r="AR206" s="370">
        <f t="shared" si="114"/>
        <v>0.5</v>
      </c>
      <c r="AU206" s="375"/>
      <c r="AV206" s="375"/>
      <c r="AW206" s="4"/>
    </row>
    <row r="207" spans="1:49" ht="15.95" customHeight="1">
      <c r="A207" s="3"/>
      <c r="C207" s="3"/>
      <c r="D207" s="3"/>
      <c r="E207" s="70" t="s">
        <v>224</v>
      </c>
      <c r="F207" s="93">
        <f t="shared" si="105"/>
        <v>0</v>
      </c>
      <c r="G207" s="115"/>
      <c r="I207" s="135">
        <f t="shared" si="106"/>
        <v>0</v>
      </c>
      <c r="J207" s="135"/>
      <c r="K207" s="135">
        <f t="shared" si="107"/>
        <v>0</v>
      </c>
      <c r="L207" s="135"/>
      <c r="M207" s="154">
        <f t="shared" si="108"/>
        <v>0</v>
      </c>
      <c r="N207" s="161"/>
      <c r="O207" s="166" t="s">
        <v>168</v>
      </c>
      <c r="P207" s="161">
        <f t="shared" si="109"/>
        <v>0</v>
      </c>
      <c r="Q207" s="173"/>
      <c r="R207" s="3"/>
      <c r="S207" s="180">
        <f t="shared" si="110"/>
        <v>0</v>
      </c>
      <c r="T207" s="184"/>
      <c r="U207" s="166" t="s">
        <v>168</v>
      </c>
      <c r="V207" s="161">
        <f t="shared" si="111"/>
        <v>0</v>
      </c>
      <c r="W207" s="173"/>
      <c r="X207" s="3"/>
      <c r="Y207" s="190" t="s">
        <v>199</v>
      </c>
      <c r="Z207" s="196"/>
      <c r="AA207" s="196"/>
      <c r="AB207" s="196"/>
      <c r="AC207" s="208" t="s">
        <v>72</v>
      </c>
      <c r="AD207" s="218" t="s">
        <v>178</v>
      </c>
      <c r="AE207" s="227"/>
      <c r="AF207" s="234" t="s">
        <v>151</v>
      </c>
      <c r="AG207" s="241"/>
      <c r="AH207" s="246" t="s">
        <v>157</v>
      </c>
      <c r="AI207" s="241" t="s">
        <v>137</v>
      </c>
      <c r="AJ207" s="261"/>
      <c r="AK207" s="271">
        <v>4</v>
      </c>
      <c r="AL207" s="290"/>
      <c r="AM207" s="311" t="s">
        <v>158</v>
      </c>
      <c r="AN207" s="330" t="str">
        <f t="shared" si="112"/>
        <v>⑩：午後Ｃ（4ｈ）、</v>
      </c>
      <c r="AO207" s="9" t="str">
        <f t="shared" si="113"/>
        <v>⑩</v>
      </c>
      <c r="AP207" s="356"/>
      <c r="AQ207" s="356"/>
      <c r="AR207" s="370">
        <f t="shared" si="114"/>
        <v>0</v>
      </c>
      <c r="AU207" s="375"/>
      <c r="AV207" s="375"/>
      <c r="AW207" s="4"/>
    </row>
    <row r="208" spans="1:49" ht="15.95" customHeight="1">
      <c r="A208" s="3"/>
      <c r="C208" s="3"/>
      <c r="D208" s="3"/>
      <c r="E208" s="70" t="s">
        <v>116</v>
      </c>
      <c r="F208" s="93">
        <f t="shared" si="105"/>
        <v>0</v>
      </c>
      <c r="G208" s="115"/>
      <c r="I208" s="135">
        <f t="shared" si="106"/>
        <v>0</v>
      </c>
      <c r="J208" s="135"/>
      <c r="K208" s="135">
        <f t="shared" si="107"/>
        <v>0</v>
      </c>
      <c r="L208" s="135"/>
      <c r="M208" s="154">
        <f t="shared" si="108"/>
        <v>0</v>
      </c>
      <c r="N208" s="161"/>
      <c r="O208" s="166" t="s">
        <v>168</v>
      </c>
      <c r="P208" s="161">
        <f t="shared" si="109"/>
        <v>0</v>
      </c>
      <c r="Q208" s="173"/>
      <c r="R208" s="3"/>
      <c r="S208" s="180">
        <f t="shared" si="110"/>
        <v>0</v>
      </c>
      <c r="T208" s="184"/>
      <c r="U208" s="166" t="s">
        <v>168</v>
      </c>
      <c r="V208" s="161">
        <f t="shared" si="111"/>
        <v>0</v>
      </c>
      <c r="W208" s="173"/>
      <c r="X208" s="3"/>
      <c r="Y208" s="190" t="s">
        <v>200</v>
      </c>
      <c r="Z208" s="196"/>
      <c r="AA208" s="196"/>
      <c r="AB208" s="196"/>
      <c r="AC208" s="208" t="s">
        <v>179</v>
      </c>
      <c r="AD208" s="218" t="s">
        <v>181</v>
      </c>
      <c r="AE208" s="227"/>
      <c r="AF208" s="234" t="s">
        <v>255</v>
      </c>
      <c r="AG208" s="241"/>
      <c r="AH208" s="246" t="s">
        <v>157</v>
      </c>
      <c r="AI208" s="241" t="s">
        <v>9</v>
      </c>
      <c r="AJ208" s="261"/>
      <c r="AK208" s="271">
        <v>4</v>
      </c>
      <c r="AL208" s="290"/>
      <c r="AM208" s="311" t="s">
        <v>158</v>
      </c>
      <c r="AN208" s="330" t="str">
        <f t="shared" si="112"/>
        <v>⑪：午後Ｄ（4ｈ）、</v>
      </c>
      <c r="AO208" s="9" t="str">
        <f t="shared" si="113"/>
        <v>⑪</v>
      </c>
      <c r="AP208" s="356"/>
      <c r="AQ208" s="356">
        <v>3.5</v>
      </c>
      <c r="AR208" s="370">
        <f t="shared" si="114"/>
        <v>3.5</v>
      </c>
      <c r="AU208" s="375"/>
      <c r="AV208" s="375"/>
      <c r="AW208" s="4"/>
    </row>
    <row r="209" spans="1:49" ht="15.95" customHeight="1">
      <c r="A209" s="3"/>
      <c r="C209" s="3"/>
      <c r="D209" s="3"/>
      <c r="E209" s="70" t="s">
        <v>4</v>
      </c>
      <c r="F209" s="93">
        <f t="shared" si="105"/>
        <v>0</v>
      </c>
      <c r="G209" s="115"/>
      <c r="I209" s="135">
        <f t="shared" si="106"/>
        <v>0</v>
      </c>
      <c r="J209" s="135"/>
      <c r="K209" s="135">
        <f t="shared" si="107"/>
        <v>0</v>
      </c>
      <c r="L209" s="135"/>
      <c r="M209" s="154">
        <f t="shared" si="108"/>
        <v>0</v>
      </c>
      <c r="N209" s="161"/>
      <c r="O209" s="166" t="s">
        <v>168</v>
      </c>
      <c r="P209" s="161">
        <f t="shared" si="109"/>
        <v>0</v>
      </c>
      <c r="Q209" s="173"/>
      <c r="R209" s="3"/>
      <c r="S209" s="180">
        <f t="shared" si="110"/>
        <v>0</v>
      </c>
      <c r="T209" s="184"/>
      <c r="U209" s="166" t="s">
        <v>168</v>
      </c>
      <c r="V209" s="161">
        <f t="shared" si="111"/>
        <v>0</v>
      </c>
      <c r="W209" s="173"/>
      <c r="X209" s="3"/>
      <c r="Y209" s="190" t="s">
        <v>79</v>
      </c>
      <c r="Z209" s="196"/>
      <c r="AA209" s="196"/>
      <c r="AB209" s="196"/>
      <c r="AC209" s="208" t="s">
        <v>110</v>
      </c>
      <c r="AD209" s="218" t="s">
        <v>182</v>
      </c>
      <c r="AE209" s="227"/>
      <c r="AF209" s="234" t="s">
        <v>251</v>
      </c>
      <c r="AG209" s="241"/>
      <c r="AH209" s="246" t="s">
        <v>157</v>
      </c>
      <c r="AI209" s="241" t="s">
        <v>259</v>
      </c>
      <c r="AJ209" s="261"/>
      <c r="AK209" s="271">
        <v>7.5</v>
      </c>
      <c r="AL209" s="290"/>
      <c r="AM209" s="311" t="s">
        <v>158</v>
      </c>
      <c r="AN209" s="330" t="str">
        <f t="shared" si="112"/>
        <v>⑱：日勤Ｃ（7.5ｈ）、</v>
      </c>
      <c r="AO209" s="9" t="str">
        <f t="shared" si="113"/>
        <v>⑱</v>
      </c>
      <c r="AP209" s="356">
        <v>0.57999999999999996</v>
      </c>
      <c r="AQ209" s="356">
        <v>0.5</v>
      </c>
      <c r="AR209" s="370">
        <f t="shared" si="114"/>
        <v>1.08</v>
      </c>
      <c r="AU209" s="375"/>
      <c r="AV209" s="375"/>
      <c r="AW209" s="4"/>
    </row>
    <row r="210" spans="1:49" ht="15.95" customHeight="1">
      <c r="A210" s="3"/>
      <c r="C210" s="3"/>
      <c r="D210" s="3"/>
      <c r="E210" s="70" t="s">
        <v>225</v>
      </c>
      <c r="F210" s="93">
        <f t="shared" si="105"/>
        <v>0</v>
      </c>
      <c r="G210" s="115"/>
      <c r="I210" s="135">
        <f t="shared" si="106"/>
        <v>0</v>
      </c>
      <c r="J210" s="135"/>
      <c r="K210" s="135">
        <f t="shared" si="107"/>
        <v>0</v>
      </c>
      <c r="L210" s="135"/>
      <c r="M210" s="154">
        <f t="shared" si="108"/>
        <v>0</v>
      </c>
      <c r="N210" s="161"/>
      <c r="O210" s="166" t="s">
        <v>168</v>
      </c>
      <c r="P210" s="161">
        <f t="shared" si="109"/>
        <v>0</v>
      </c>
      <c r="Q210" s="173"/>
      <c r="R210" s="3"/>
      <c r="S210" s="180">
        <f t="shared" si="110"/>
        <v>0</v>
      </c>
      <c r="T210" s="184"/>
      <c r="U210" s="166" t="s">
        <v>168</v>
      </c>
      <c r="V210" s="161">
        <f t="shared" si="111"/>
        <v>0</v>
      </c>
      <c r="W210" s="173"/>
      <c r="X210" s="3"/>
      <c r="Y210" s="190" t="s">
        <v>201</v>
      </c>
      <c r="Z210" s="196"/>
      <c r="AA210" s="196"/>
      <c r="AB210" s="196"/>
      <c r="AC210" s="208" t="s">
        <v>10</v>
      </c>
      <c r="AD210" s="218" t="s">
        <v>183</v>
      </c>
      <c r="AE210" s="227"/>
      <c r="AF210" s="234" t="s">
        <v>254</v>
      </c>
      <c r="AG210" s="241"/>
      <c r="AH210" s="246" t="s">
        <v>157</v>
      </c>
      <c r="AI210" s="241" t="s">
        <v>234</v>
      </c>
      <c r="AJ210" s="261"/>
      <c r="AK210" s="271">
        <v>4</v>
      </c>
      <c r="AL210" s="290"/>
      <c r="AM210" s="311" t="s">
        <v>158</v>
      </c>
      <c r="AN210" s="330" t="str">
        <f t="shared" si="112"/>
        <v>⑲：午前Ｃ（4ｈ）、</v>
      </c>
      <c r="AO210" s="9" t="str">
        <f t="shared" si="113"/>
        <v>⑲</v>
      </c>
      <c r="AP210" s="356">
        <v>0.25</v>
      </c>
      <c r="AQ210" s="356"/>
      <c r="AR210" s="370">
        <f t="shared" si="114"/>
        <v>0.25</v>
      </c>
      <c r="AU210" s="375"/>
      <c r="AV210" s="375"/>
      <c r="AW210" s="4"/>
    </row>
    <row r="211" spans="1:49" ht="15.95" customHeight="1">
      <c r="A211" s="3"/>
      <c r="C211" s="3"/>
      <c r="D211" s="3"/>
      <c r="E211" s="70" t="s">
        <v>226</v>
      </c>
      <c r="F211" s="93">
        <f t="shared" si="105"/>
        <v>0</v>
      </c>
      <c r="G211" s="115"/>
      <c r="I211" s="135">
        <f t="shared" si="106"/>
        <v>0</v>
      </c>
      <c r="J211" s="135"/>
      <c r="K211" s="135">
        <f t="shared" si="107"/>
        <v>0</v>
      </c>
      <c r="L211" s="135"/>
      <c r="M211" s="154">
        <f t="shared" si="108"/>
        <v>0</v>
      </c>
      <c r="N211" s="161"/>
      <c r="O211" s="166" t="s">
        <v>168</v>
      </c>
      <c r="P211" s="161">
        <f t="shared" si="109"/>
        <v>0</v>
      </c>
      <c r="Q211" s="173"/>
      <c r="R211" s="3"/>
      <c r="S211" s="180">
        <f t="shared" si="110"/>
        <v>0</v>
      </c>
      <c r="T211" s="184"/>
      <c r="U211" s="166" t="s">
        <v>168</v>
      </c>
      <c r="V211" s="161">
        <f t="shared" si="111"/>
        <v>0</v>
      </c>
      <c r="W211" s="173"/>
      <c r="X211" s="3"/>
      <c r="Y211" s="190" t="s">
        <v>39</v>
      </c>
      <c r="Z211" s="196"/>
      <c r="AA211" s="196"/>
      <c r="AB211" s="196"/>
      <c r="AC211" s="208" t="s">
        <v>184</v>
      </c>
      <c r="AD211" s="218" t="s">
        <v>185</v>
      </c>
      <c r="AE211" s="227"/>
      <c r="AF211" s="234" t="s">
        <v>252</v>
      </c>
      <c r="AG211" s="241"/>
      <c r="AH211" s="246" t="s">
        <v>157</v>
      </c>
      <c r="AI211" s="241" t="s">
        <v>260</v>
      </c>
      <c r="AJ211" s="261"/>
      <c r="AK211" s="271">
        <v>4</v>
      </c>
      <c r="AL211" s="290"/>
      <c r="AM211" s="311" t="s">
        <v>158</v>
      </c>
      <c r="AN211" s="330" t="str">
        <f t="shared" si="112"/>
        <v>⑳：午前Ｄ（4ｈ）、</v>
      </c>
      <c r="AO211" s="9" t="str">
        <f t="shared" si="113"/>
        <v>⑳</v>
      </c>
      <c r="AP211" s="356">
        <v>2.08</v>
      </c>
      <c r="AQ211" s="356"/>
      <c r="AR211" s="370">
        <f t="shared" si="114"/>
        <v>2.08</v>
      </c>
      <c r="AU211" s="375"/>
      <c r="AV211" s="375"/>
      <c r="AW211" s="4"/>
    </row>
    <row r="212" spans="1:49" ht="15.95" customHeight="1">
      <c r="A212" s="3"/>
      <c r="C212" s="3"/>
      <c r="D212" s="3"/>
      <c r="E212" s="70" t="s">
        <v>227</v>
      </c>
      <c r="F212" s="93">
        <f t="shared" si="105"/>
        <v>0</v>
      </c>
      <c r="G212" s="115"/>
      <c r="I212" s="135">
        <f t="shared" si="106"/>
        <v>0</v>
      </c>
      <c r="J212" s="135"/>
      <c r="K212" s="135">
        <f t="shared" si="107"/>
        <v>0</v>
      </c>
      <c r="L212" s="135"/>
      <c r="M212" s="154">
        <f t="shared" si="108"/>
        <v>0</v>
      </c>
      <c r="N212" s="161"/>
      <c r="O212" s="166" t="s">
        <v>168</v>
      </c>
      <c r="P212" s="161">
        <f t="shared" si="109"/>
        <v>0</v>
      </c>
      <c r="Q212" s="173"/>
      <c r="R212" s="3"/>
      <c r="S212" s="180">
        <f t="shared" si="110"/>
        <v>0</v>
      </c>
      <c r="T212" s="184"/>
      <c r="U212" s="166" t="s">
        <v>168</v>
      </c>
      <c r="V212" s="161">
        <f t="shared" si="111"/>
        <v>0</v>
      </c>
      <c r="W212" s="173"/>
      <c r="X212" s="3"/>
      <c r="Y212" s="190" t="s">
        <v>202</v>
      </c>
      <c r="Z212" s="196"/>
      <c r="AA212" s="196"/>
      <c r="AB212" s="196"/>
      <c r="AC212" s="208" t="s">
        <v>153</v>
      </c>
      <c r="AD212" s="218" t="s">
        <v>186</v>
      </c>
      <c r="AE212" s="227"/>
      <c r="AF212" s="234"/>
      <c r="AG212" s="241"/>
      <c r="AH212" s="246" t="s">
        <v>157</v>
      </c>
      <c r="AI212" s="241"/>
      <c r="AJ212" s="261"/>
      <c r="AK212" s="271"/>
      <c r="AL212" s="290"/>
      <c r="AM212" s="311" t="s">
        <v>158</v>
      </c>
      <c r="AN212" s="330" t="str">
        <f t="shared" si="112"/>
        <v>公：公休（ｈ）、</v>
      </c>
      <c r="AO212" s="9" t="str">
        <f t="shared" si="113"/>
        <v>公</v>
      </c>
      <c r="AP212" s="356"/>
      <c r="AQ212" s="356"/>
      <c r="AR212" s="370">
        <f t="shared" si="114"/>
        <v>0</v>
      </c>
      <c r="AU212" s="375"/>
      <c r="AV212" s="375"/>
      <c r="AW212" s="4"/>
    </row>
    <row r="213" spans="1:49" ht="15.95" customHeight="1">
      <c r="A213" s="3"/>
      <c r="C213" s="3"/>
      <c r="D213" s="3"/>
      <c r="E213" s="70" t="s">
        <v>31</v>
      </c>
      <c r="F213" s="93">
        <f t="shared" si="105"/>
        <v>0</v>
      </c>
      <c r="G213" s="115"/>
      <c r="I213" s="135">
        <f t="shared" si="106"/>
        <v>0</v>
      </c>
      <c r="J213" s="135"/>
      <c r="K213" s="135">
        <f t="shared" si="107"/>
        <v>0</v>
      </c>
      <c r="L213" s="135"/>
      <c r="M213" s="154">
        <f t="shared" si="108"/>
        <v>0</v>
      </c>
      <c r="N213" s="161"/>
      <c r="O213" s="166" t="s">
        <v>168</v>
      </c>
      <c r="P213" s="161">
        <f t="shared" si="109"/>
        <v>0</v>
      </c>
      <c r="Q213" s="173"/>
      <c r="R213" s="3"/>
      <c r="S213" s="180">
        <f t="shared" si="110"/>
        <v>0</v>
      </c>
      <c r="T213" s="184"/>
      <c r="U213" s="166" t="s">
        <v>168</v>
      </c>
      <c r="V213" s="161">
        <f t="shared" si="111"/>
        <v>0</v>
      </c>
      <c r="W213" s="173"/>
      <c r="X213" s="3"/>
      <c r="Y213" s="190" t="s">
        <v>203</v>
      </c>
      <c r="Z213" s="196"/>
      <c r="AA213" s="196"/>
      <c r="AB213" s="196"/>
      <c r="AC213" s="208" t="s">
        <v>94</v>
      </c>
      <c r="AD213" s="218" t="s">
        <v>187</v>
      </c>
      <c r="AE213" s="227"/>
      <c r="AF213" s="234"/>
      <c r="AG213" s="241"/>
      <c r="AH213" s="246" t="s">
        <v>157</v>
      </c>
      <c r="AI213" s="241"/>
      <c r="AJ213" s="261"/>
      <c r="AK213" s="271"/>
      <c r="AL213" s="290"/>
      <c r="AM213" s="311" t="s">
        <v>158</v>
      </c>
      <c r="AN213" s="330" t="str">
        <f t="shared" si="112"/>
        <v>有：有休（ｈ）、</v>
      </c>
      <c r="AO213" s="9" t="str">
        <f t="shared" si="113"/>
        <v>有</v>
      </c>
      <c r="AP213" s="356"/>
      <c r="AQ213" s="356"/>
      <c r="AR213" s="370">
        <f t="shared" si="114"/>
        <v>0</v>
      </c>
      <c r="AU213" s="375"/>
      <c r="AV213" s="375"/>
      <c r="AW213" s="4"/>
    </row>
    <row r="214" spans="1:49" ht="15.95" customHeight="1">
      <c r="A214" s="3"/>
      <c r="C214" s="3"/>
      <c r="D214" s="3"/>
      <c r="E214" s="70" t="s">
        <v>228</v>
      </c>
      <c r="F214" s="93">
        <f t="shared" si="105"/>
        <v>0</v>
      </c>
      <c r="G214" s="115"/>
      <c r="I214" s="135">
        <f t="shared" si="106"/>
        <v>0</v>
      </c>
      <c r="J214" s="135"/>
      <c r="K214" s="135">
        <f t="shared" si="107"/>
        <v>0</v>
      </c>
      <c r="L214" s="135"/>
      <c r="M214" s="154">
        <f t="shared" si="108"/>
        <v>0</v>
      </c>
      <c r="N214" s="161"/>
      <c r="O214" s="166" t="s">
        <v>168</v>
      </c>
      <c r="P214" s="161">
        <f t="shared" si="109"/>
        <v>0</v>
      </c>
      <c r="Q214" s="173"/>
      <c r="R214" s="3"/>
      <c r="S214" s="180">
        <f t="shared" si="110"/>
        <v>0</v>
      </c>
      <c r="T214" s="184"/>
      <c r="U214" s="166" t="s">
        <v>168</v>
      </c>
      <c r="V214" s="161">
        <f t="shared" si="111"/>
        <v>0</v>
      </c>
      <c r="W214" s="173"/>
      <c r="X214" s="3"/>
      <c r="Y214" s="190" t="s">
        <v>204</v>
      </c>
      <c r="Z214" s="196"/>
      <c r="AA214" s="196"/>
      <c r="AB214" s="196"/>
      <c r="AC214" s="208" t="s">
        <v>188</v>
      </c>
      <c r="AD214" s="218" t="s">
        <v>190</v>
      </c>
      <c r="AE214" s="227"/>
      <c r="AF214" s="234"/>
      <c r="AG214" s="241"/>
      <c r="AH214" s="246" t="s">
        <v>157</v>
      </c>
      <c r="AI214" s="241"/>
      <c r="AJ214" s="261"/>
      <c r="AK214" s="271"/>
      <c r="AL214" s="290"/>
      <c r="AM214" s="311" t="s">
        <v>158</v>
      </c>
      <c r="AN214" s="330" t="str">
        <f t="shared" si="112"/>
        <v>欠：欠勤（ｈ）、</v>
      </c>
      <c r="AO214" s="9" t="str">
        <f t="shared" si="113"/>
        <v>欠</v>
      </c>
      <c r="AP214" s="356"/>
      <c r="AQ214" s="356"/>
      <c r="AR214" s="370">
        <f t="shared" si="114"/>
        <v>0</v>
      </c>
      <c r="AU214" s="375"/>
      <c r="AV214" s="375"/>
      <c r="AW214" s="4"/>
    </row>
    <row r="215" spans="1:49" ht="15.95" customHeight="1">
      <c r="A215" s="3"/>
      <c r="C215" s="3"/>
      <c r="D215" s="3"/>
      <c r="E215" s="70"/>
      <c r="F215" s="93" t="str">
        <f t="shared" si="105"/>
        <v/>
      </c>
      <c r="G215" s="115"/>
      <c r="I215" s="135">
        <f t="shared" si="106"/>
        <v>0</v>
      </c>
      <c r="J215" s="135"/>
      <c r="K215" s="135">
        <f t="shared" si="107"/>
        <v>0</v>
      </c>
      <c r="L215" s="135"/>
      <c r="M215" s="154">
        <f t="shared" si="108"/>
        <v>0</v>
      </c>
      <c r="N215" s="161"/>
      <c r="O215" s="166" t="s">
        <v>168</v>
      </c>
      <c r="P215" s="161">
        <f t="shared" si="109"/>
        <v>0</v>
      </c>
      <c r="Q215" s="173"/>
      <c r="R215" s="3"/>
      <c r="S215" s="180">
        <f t="shared" si="110"/>
        <v>0</v>
      </c>
      <c r="T215" s="184"/>
      <c r="U215" s="166" t="s">
        <v>168</v>
      </c>
      <c r="V215" s="161">
        <f t="shared" si="111"/>
        <v>0</v>
      </c>
      <c r="W215" s="173"/>
      <c r="X215" s="3"/>
      <c r="Y215" s="190" t="s">
        <v>3</v>
      </c>
      <c r="Z215" s="196"/>
      <c r="AA215" s="196"/>
      <c r="AB215" s="196"/>
      <c r="AC215" s="208" t="s">
        <v>74</v>
      </c>
      <c r="AD215" s="218" t="s">
        <v>114</v>
      </c>
      <c r="AE215" s="227"/>
      <c r="AF215" s="234"/>
      <c r="AG215" s="241"/>
      <c r="AH215" s="246" t="s">
        <v>157</v>
      </c>
      <c r="AI215" s="241"/>
      <c r="AJ215" s="261"/>
      <c r="AK215" s="271"/>
      <c r="AL215" s="290"/>
      <c r="AM215" s="311" t="s">
        <v>158</v>
      </c>
      <c r="AN215" s="330" t="str">
        <f t="shared" si="112"/>
        <v>特：特休（ｈ）、</v>
      </c>
      <c r="AO215" s="9" t="str">
        <f t="shared" si="113"/>
        <v>特</v>
      </c>
      <c r="AP215" s="356"/>
      <c r="AQ215" s="356"/>
      <c r="AR215" s="370">
        <f t="shared" si="114"/>
        <v>0</v>
      </c>
      <c r="AU215" s="375"/>
      <c r="AV215" s="375"/>
      <c r="AW215" s="4"/>
    </row>
    <row r="216" spans="1:49" ht="15.95" customHeight="1">
      <c r="A216" s="3"/>
      <c r="C216" s="3"/>
      <c r="D216" s="3"/>
      <c r="E216" s="70"/>
      <c r="F216" s="93" t="str">
        <f t="shared" si="105"/>
        <v/>
      </c>
      <c r="G216" s="115"/>
      <c r="I216" s="135">
        <f t="shared" si="106"/>
        <v>0</v>
      </c>
      <c r="J216" s="135"/>
      <c r="K216" s="135">
        <f t="shared" si="107"/>
        <v>0</v>
      </c>
      <c r="L216" s="135"/>
      <c r="M216" s="154">
        <f t="shared" si="108"/>
        <v>0</v>
      </c>
      <c r="N216" s="161"/>
      <c r="O216" s="166" t="s">
        <v>168</v>
      </c>
      <c r="P216" s="161">
        <f t="shared" si="109"/>
        <v>0</v>
      </c>
      <c r="Q216" s="173"/>
      <c r="R216" s="3"/>
      <c r="S216" s="180">
        <f t="shared" si="110"/>
        <v>0</v>
      </c>
      <c r="T216" s="184"/>
      <c r="U216" s="166" t="s">
        <v>168</v>
      </c>
      <c r="V216" s="161">
        <f t="shared" si="111"/>
        <v>0</v>
      </c>
      <c r="W216" s="173"/>
      <c r="X216" s="3"/>
      <c r="Y216" s="190" t="s">
        <v>205</v>
      </c>
      <c r="Z216" s="196"/>
      <c r="AA216" s="196"/>
      <c r="AB216" s="196"/>
      <c r="AC216" s="208" t="s">
        <v>192</v>
      </c>
      <c r="AD216" s="218"/>
      <c r="AE216" s="227"/>
      <c r="AF216" s="234"/>
      <c r="AG216" s="241"/>
      <c r="AH216" s="246" t="s">
        <v>157</v>
      </c>
      <c r="AI216" s="241"/>
      <c r="AJ216" s="261"/>
      <c r="AK216" s="271"/>
      <c r="AL216" s="290"/>
      <c r="AM216" s="311" t="s">
        <v>158</v>
      </c>
      <c r="AN216" s="330" t="str">
        <f t="shared" si="112"/>
        <v>-：（ｈ）、</v>
      </c>
      <c r="AO216" s="9" t="str">
        <f t="shared" si="113"/>
        <v>-</v>
      </c>
      <c r="AP216" s="356"/>
      <c r="AQ216" s="356"/>
      <c r="AR216" s="370">
        <f t="shared" si="114"/>
        <v>0</v>
      </c>
      <c r="AU216" s="375"/>
      <c r="AV216" s="375"/>
      <c r="AW216" s="4"/>
    </row>
    <row r="217" spans="1:49" ht="15.95" customHeight="1">
      <c r="A217" s="3"/>
      <c r="C217" s="3"/>
      <c r="D217" s="3"/>
      <c r="E217" s="70"/>
      <c r="F217" s="93" t="str">
        <f t="shared" si="105"/>
        <v/>
      </c>
      <c r="G217" s="115"/>
      <c r="I217" s="135">
        <f t="shared" si="106"/>
        <v>0</v>
      </c>
      <c r="J217" s="135"/>
      <c r="K217" s="135">
        <f t="shared" si="107"/>
        <v>0</v>
      </c>
      <c r="L217" s="135"/>
      <c r="M217" s="154">
        <f t="shared" si="108"/>
        <v>0</v>
      </c>
      <c r="N217" s="161"/>
      <c r="O217" s="166" t="s">
        <v>168</v>
      </c>
      <c r="P217" s="161">
        <f t="shared" si="109"/>
        <v>0</v>
      </c>
      <c r="Q217" s="173"/>
      <c r="R217" s="3"/>
      <c r="S217" s="180">
        <f t="shared" si="110"/>
        <v>0</v>
      </c>
      <c r="T217" s="184"/>
      <c r="U217" s="166" t="s">
        <v>168</v>
      </c>
      <c r="V217" s="161">
        <f t="shared" si="111"/>
        <v>0</v>
      </c>
      <c r="W217" s="173"/>
      <c r="X217" s="3"/>
      <c r="Y217" s="190" t="s">
        <v>206</v>
      </c>
      <c r="Z217" s="196"/>
      <c r="AA217" s="196"/>
      <c r="AB217" s="196"/>
      <c r="AC217" s="208" t="s">
        <v>192</v>
      </c>
      <c r="AD217" s="218"/>
      <c r="AE217" s="227"/>
      <c r="AF217" s="234"/>
      <c r="AG217" s="241"/>
      <c r="AH217" s="246" t="s">
        <v>157</v>
      </c>
      <c r="AI217" s="241"/>
      <c r="AJ217" s="261"/>
      <c r="AK217" s="271"/>
      <c r="AL217" s="290"/>
      <c r="AM217" s="311" t="s">
        <v>158</v>
      </c>
      <c r="AN217" s="330" t="str">
        <f t="shared" si="112"/>
        <v>-：（ｈ）、</v>
      </c>
      <c r="AO217" s="9" t="str">
        <f t="shared" si="113"/>
        <v>-</v>
      </c>
      <c r="AP217" s="356"/>
      <c r="AQ217" s="356"/>
      <c r="AR217" s="370">
        <f t="shared" si="114"/>
        <v>0</v>
      </c>
      <c r="AU217" s="375"/>
      <c r="AV217" s="375"/>
      <c r="AW217" s="4"/>
    </row>
    <row r="218" spans="1:49" ht="15.95" customHeight="1">
      <c r="A218" s="3"/>
      <c r="C218" s="3"/>
      <c r="D218" s="3"/>
      <c r="E218" s="70"/>
      <c r="F218" s="93" t="str">
        <f t="shared" si="105"/>
        <v/>
      </c>
      <c r="G218" s="115"/>
      <c r="I218" s="135">
        <f t="shared" si="106"/>
        <v>0</v>
      </c>
      <c r="J218" s="135"/>
      <c r="K218" s="135">
        <f t="shared" si="107"/>
        <v>0</v>
      </c>
      <c r="L218" s="135"/>
      <c r="M218" s="154">
        <f t="shared" si="108"/>
        <v>0</v>
      </c>
      <c r="N218" s="161"/>
      <c r="O218" s="166" t="s">
        <v>168</v>
      </c>
      <c r="P218" s="161">
        <f t="shared" si="109"/>
        <v>0</v>
      </c>
      <c r="Q218" s="173"/>
      <c r="R218" s="3"/>
      <c r="S218" s="180">
        <f t="shared" si="110"/>
        <v>0</v>
      </c>
      <c r="T218" s="184"/>
      <c r="U218" s="166" t="s">
        <v>168</v>
      </c>
      <c r="V218" s="161">
        <f t="shared" si="111"/>
        <v>0</v>
      </c>
      <c r="W218" s="173"/>
      <c r="X218" s="3"/>
      <c r="Y218" s="190" t="s">
        <v>207</v>
      </c>
      <c r="Z218" s="196"/>
      <c r="AA218" s="196"/>
      <c r="AB218" s="196"/>
      <c r="AC218" s="208" t="s">
        <v>192</v>
      </c>
      <c r="AD218" s="218"/>
      <c r="AE218" s="227"/>
      <c r="AF218" s="234"/>
      <c r="AG218" s="241"/>
      <c r="AH218" s="246" t="s">
        <v>157</v>
      </c>
      <c r="AI218" s="241"/>
      <c r="AJ218" s="261"/>
      <c r="AK218" s="271"/>
      <c r="AL218" s="290"/>
      <c r="AM218" s="311" t="s">
        <v>158</v>
      </c>
      <c r="AN218" s="330" t="str">
        <f t="shared" si="112"/>
        <v>-：（ｈ）、</v>
      </c>
      <c r="AO218" s="9" t="str">
        <f t="shared" si="113"/>
        <v>-</v>
      </c>
      <c r="AP218" s="356"/>
      <c r="AQ218" s="356"/>
      <c r="AR218" s="370">
        <f t="shared" si="114"/>
        <v>0</v>
      </c>
      <c r="AU218" s="375"/>
      <c r="AV218" s="375"/>
      <c r="AW218" s="4"/>
    </row>
    <row r="219" spans="1:49" ht="15.95" customHeight="1">
      <c r="A219" s="3"/>
      <c r="C219" s="3"/>
      <c r="D219" s="3"/>
      <c r="E219" s="70"/>
      <c r="F219" s="93" t="str">
        <f t="shared" si="105"/>
        <v/>
      </c>
      <c r="G219" s="115"/>
      <c r="I219" s="135">
        <f t="shared" si="106"/>
        <v>0</v>
      </c>
      <c r="J219" s="135"/>
      <c r="K219" s="135">
        <f t="shared" si="107"/>
        <v>0</v>
      </c>
      <c r="L219" s="135"/>
      <c r="M219" s="154">
        <f t="shared" si="108"/>
        <v>0</v>
      </c>
      <c r="N219" s="161"/>
      <c r="O219" s="166" t="s">
        <v>168</v>
      </c>
      <c r="P219" s="161">
        <f t="shared" si="109"/>
        <v>0</v>
      </c>
      <c r="Q219" s="173"/>
      <c r="R219" s="3"/>
      <c r="S219" s="180">
        <f t="shared" si="110"/>
        <v>0</v>
      </c>
      <c r="T219" s="184"/>
      <c r="U219" s="166" t="s">
        <v>168</v>
      </c>
      <c r="V219" s="161">
        <f t="shared" si="111"/>
        <v>0</v>
      </c>
      <c r="W219" s="173"/>
      <c r="X219" s="3"/>
      <c r="Y219" s="190" t="s">
        <v>208</v>
      </c>
      <c r="Z219" s="196"/>
      <c r="AA219" s="196"/>
      <c r="AB219" s="196"/>
      <c r="AC219" s="208" t="s">
        <v>192</v>
      </c>
      <c r="AD219" s="218"/>
      <c r="AE219" s="227"/>
      <c r="AF219" s="234"/>
      <c r="AG219" s="241"/>
      <c r="AH219" s="246" t="s">
        <v>157</v>
      </c>
      <c r="AI219" s="241"/>
      <c r="AJ219" s="261"/>
      <c r="AK219" s="271"/>
      <c r="AL219" s="290"/>
      <c r="AM219" s="311" t="s">
        <v>158</v>
      </c>
      <c r="AN219" s="330" t="str">
        <f t="shared" si="112"/>
        <v>-：（ｈ）、</v>
      </c>
      <c r="AO219" s="9" t="str">
        <f t="shared" si="113"/>
        <v>-</v>
      </c>
      <c r="AP219" s="356"/>
      <c r="AQ219" s="356"/>
      <c r="AR219" s="370">
        <f t="shared" si="114"/>
        <v>0</v>
      </c>
      <c r="AU219" s="375"/>
      <c r="AV219" s="375"/>
      <c r="AW219" s="4"/>
    </row>
    <row r="220" spans="1:49" ht="15.95" customHeight="1">
      <c r="A220" s="3"/>
      <c r="C220" s="3"/>
      <c r="D220" s="3"/>
      <c r="E220" s="72"/>
      <c r="F220" s="93" t="str">
        <f t="shared" si="105"/>
        <v/>
      </c>
      <c r="G220" s="115"/>
      <c r="I220" s="135">
        <f t="shared" si="106"/>
        <v>0</v>
      </c>
      <c r="J220" s="135"/>
      <c r="K220" s="135">
        <f t="shared" si="107"/>
        <v>0</v>
      </c>
      <c r="L220" s="135"/>
      <c r="M220" s="154">
        <f t="shared" si="108"/>
        <v>0</v>
      </c>
      <c r="N220" s="161"/>
      <c r="O220" s="166" t="s">
        <v>168</v>
      </c>
      <c r="P220" s="161">
        <f t="shared" si="109"/>
        <v>0</v>
      </c>
      <c r="Q220" s="173"/>
      <c r="R220" s="3"/>
      <c r="S220" s="180">
        <f t="shared" si="110"/>
        <v>0</v>
      </c>
      <c r="T220" s="184"/>
      <c r="U220" s="166" t="s">
        <v>168</v>
      </c>
      <c r="V220" s="161">
        <f t="shared" si="111"/>
        <v>0</v>
      </c>
      <c r="W220" s="173"/>
      <c r="X220" s="3"/>
      <c r="Y220" s="190" t="s">
        <v>209</v>
      </c>
      <c r="Z220" s="196"/>
      <c r="AA220" s="196"/>
      <c r="AB220" s="196"/>
      <c r="AC220" s="208" t="s">
        <v>192</v>
      </c>
      <c r="AD220" s="218"/>
      <c r="AE220" s="227"/>
      <c r="AF220" s="234"/>
      <c r="AG220" s="241"/>
      <c r="AH220" s="246" t="s">
        <v>157</v>
      </c>
      <c r="AI220" s="241"/>
      <c r="AJ220" s="261"/>
      <c r="AK220" s="271"/>
      <c r="AL220" s="290"/>
      <c r="AM220" s="311" t="s">
        <v>158</v>
      </c>
      <c r="AN220" s="330" t="str">
        <f t="shared" si="112"/>
        <v>-：（ｈ）、</v>
      </c>
      <c r="AO220" s="9" t="str">
        <f t="shared" si="113"/>
        <v>-</v>
      </c>
      <c r="AP220" s="356"/>
      <c r="AQ220" s="356"/>
      <c r="AR220" s="370">
        <f t="shared" si="114"/>
        <v>0</v>
      </c>
      <c r="AU220" s="375"/>
      <c r="AV220" s="375"/>
      <c r="AW220" s="4"/>
    </row>
    <row r="221" spans="1:49" ht="15.95" customHeight="1">
      <c r="A221" s="3"/>
      <c r="C221" s="3"/>
      <c r="D221" s="3"/>
      <c r="E221" s="73"/>
      <c r="F221" s="94" t="str">
        <f t="shared" si="105"/>
        <v/>
      </c>
      <c r="G221" s="116"/>
      <c r="I221" s="136">
        <f t="shared" si="106"/>
        <v>0</v>
      </c>
      <c r="J221" s="136"/>
      <c r="K221" s="136">
        <f t="shared" si="107"/>
        <v>0</v>
      </c>
      <c r="L221" s="136"/>
      <c r="M221" s="155">
        <f t="shared" si="108"/>
        <v>0</v>
      </c>
      <c r="N221" s="162"/>
      <c r="O221" s="167" t="s">
        <v>168</v>
      </c>
      <c r="P221" s="162">
        <f t="shared" si="109"/>
        <v>0</v>
      </c>
      <c r="Q221" s="174"/>
      <c r="R221" s="3"/>
      <c r="S221" s="181">
        <f t="shared" si="110"/>
        <v>0</v>
      </c>
      <c r="T221" s="185"/>
      <c r="U221" s="167" t="s">
        <v>168</v>
      </c>
      <c r="V221" s="162">
        <f t="shared" si="111"/>
        <v>0</v>
      </c>
      <c r="W221" s="174"/>
      <c r="X221" s="3"/>
      <c r="Y221" s="190" t="s">
        <v>262</v>
      </c>
      <c r="Z221" s="197"/>
      <c r="AA221" s="197"/>
      <c r="AB221" s="197"/>
      <c r="AC221" s="209" t="s">
        <v>192</v>
      </c>
      <c r="AD221" s="219"/>
      <c r="AE221" s="228"/>
      <c r="AF221" s="235"/>
      <c r="AG221" s="242"/>
      <c r="AH221" s="247" t="s">
        <v>157</v>
      </c>
      <c r="AI221" s="242"/>
      <c r="AJ221" s="262"/>
      <c r="AK221" s="272"/>
      <c r="AL221" s="291"/>
      <c r="AM221" s="312" t="s">
        <v>158</v>
      </c>
      <c r="AN221" s="331" t="str">
        <f t="shared" si="112"/>
        <v>-：（ｈ）、</v>
      </c>
      <c r="AO221" s="9" t="str">
        <f t="shared" si="113"/>
        <v>-</v>
      </c>
      <c r="AP221" s="357"/>
      <c r="AQ221" s="357"/>
      <c r="AR221" s="371">
        <f t="shared" si="114"/>
        <v>0</v>
      </c>
      <c r="AU221" s="375"/>
      <c r="AV221" s="375"/>
      <c r="AW221" s="4"/>
    </row>
    <row r="222" spans="1:49">
      <c r="A222" s="3"/>
      <c r="D222" s="3"/>
      <c r="E222" s="3"/>
      <c r="AF222" s="236" t="s">
        <v>258</v>
      </c>
      <c r="AG222" s="236"/>
      <c r="AH222" s="236"/>
      <c r="AI222" s="236"/>
      <c r="AJ222" s="236"/>
    </row>
    <row r="223" spans="1:49">
      <c r="A223" s="3"/>
      <c r="D223" s="3"/>
      <c r="E223" s="3"/>
      <c r="F223" s="3"/>
      <c r="G223" s="3"/>
      <c r="H223" s="3"/>
      <c r="I223" s="3"/>
      <c r="J223" s="3"/>
      <c r="K223" s="3"/>
      <c r="L223" s="3"/>
      <c r="M223" s="3"/>
      <c r="N223" s="3"/>
      <c r="O223" s="3"/>
      <c r="P223" s="3"/>
      <c r="Q223" s="3"/>
      <c r="R223" s="3"/>
      <c r="S223" s="3"/>
      <c r="T223" s="3"/>
    </row>
    <row r="224" spans="1:49">
      <c r="A224" s="3"/>
      <c r="F224" s="3"/>
      <c r="G224" s="3"/>
      <c r="H224" s="3"/>
      <c r="I224" s="3"/>
      <c r="J224" s="3"/>
      <c r="K224" s="3"/>
      <c r="L224" s="3"/>
      <c r="M224" s="3"/>
      <c r="N224" s="3"/>
      <c r="O224" s="3"/>
      <c r="P224" s="3"/>
      <c r="Q224" s="3"/>
      <c r="R224" s="3"/>
      <c r="S224" s="3"/>
      <c r="T224" s="1"/>
      <c r="U224" s="3"/>
      <c r="V224" s="3"/>
      <c r="W224" s="3"/>
      <c r="X224" s="3"/>
    </row>
    <row r="225" spans="15:15">
      <c r="O225" s="3"/>
    </row>
  </sheetData>
  <mergeCells count="672">
    <mergeCell ref="AQ1:AR1"/>
    <mergeCell ref="J2:K2"/>
    <mergeCell ref="O2:P2"/>
    <mergeCell ref="G7:M7"/>
    <mergeCell ref="N7:T7"/>
    <mergeCell ref="U7:AA7"/>
    <mergeCell ref="AB7:AH7"/>
    <mergeCell ref="AI7:AK7"/>
    <mergeCell ref="C143:E143"/>
    <mergeCell ref="Y146:AB146"/>
    <mergeCell ref="F147:I147"/>
    <mergeCell ref="L147:O147"/>
    <mergeCell ref="S147:W147"/>
    <mergeCell ref="Y147:AB147"/>
    <mergeCell ref="G148:I148"/>
    <mergeCell ref="M148:N148"/>
    <mergeCell ref="Q148:R148"/>
    <mergeCell ref="U148:V148"/>
    <mergeCell ref="Y148:AA148"/>
    <mergeCell ref="AD148:AE148"/>
    <mergeCell ref="AG148:AH148"/>
    <mergeCell ref="AJ148:AK148"/>
    <mergeCell ref="AN149:AO149"/>
    <mergeCell ref="C150:F150"/>
    <mergeCell ref="AN150:AO150"/>
    <mergeCell ref="C151:E151"/>
    <mergeCell ref="AN151:AO151"/>
    <mergeCell ref="C152:E152"/>
    <mergeCell ref="AN152:AO152"/>
    <mergeCell ref="C153:E153"/>
    <mergeCell ref="AN153:AO153"/>
    <mergeCell ref="C154:E154"/>
    <mergeCell ref="AN154:AO154"/>
    <mergeCell ref="C155:E155"/>
    <mergeCell ref="AN155:AO155"/>
    <mergeCell ref="C156:E156"/>
    <mergeCell ref="AN156:AO156"/>
    <mergeCell ref="C157:E157"/>
    <mergeCell ref="AN157:AO157"/>
    <mergeCell ref="C158:E158"/>
    <mergeCell ref="AN158:AO158"/>
    <mergeCell ref="C159:E159"/>
    <mergeCell ref="AN159:AO159"/>
    <mergeCell ref="C160:E160"/>
    <mergeCell ref="AN160:AO160"/>
    <mergeCell ref="C161:E161"/>
    <mergeCell ref="AN161:AO161"/>
    <mergeCell ref="C162:E162"/>
    <mergeCell ref="AN162:AO162"/>
    <mergeCell ref="C163:E163"/>
    <mergeCell ref="AN163:AO163"/>
    <mergeCell ref="C164:E164"/>
    <mergeCell ref="AN164:AO164"/>
    <mergeCell ref="C165:E165"/>
    <mergeCell ref="AN165:AO165"/>
    <mergeCell ref="C166:E166"/>
    <mergeCell ref="AN166:AO166"/>
    <mergeCell ref="C167:E167"/>
    <mergeCell ref="AN167:AO167"/>
    <mergeCell ref="C168:E168"/>
    <mergeCell ref="AN168:AO168"/>
    <mergeCell ref="C169:E169"/>
    <mergeCell ref="AN169:AO169"/>
    <mergeCell ref="C170:E170"/>
    <mergeCell ref="AN170:AO170"/>
    <mergeCell ref="C171:E171"/>
    <mergeCell ref="AN171:AO171"/>
    <mergeCell ref="C172:E172"/>
    <mergeCell ref="AN172:AO172"/>
    <mergeCell ref="C173:E173"/>
    <mergeCell ref="AN173:AO173"/>
    <mergeCell ref="C174:E174"/>
    <mergeCell ref="AN174:AO174"/>
    <mergeCell ref="C175:E175"/>
    <mergeCell ref="AN175:AO175"/>
    <mergeCell ref="AI176:AM176"/>
    <mergeCell ref="AN176:AO176"/>
    <mergeCell ref="G192:H192"/>
    <mergeCell ref="I192:J192"/>
    <mergeCell ref="L192:M192"/>
    <mergeCell ref="N192:O192"/>
    <mergeCell ref="Q192:R192"/>
    <mergeCell ref="L193:M193"/>
    <mergeCell ref="N193:O193"/>
    <mergeCell ref="F196:G196"/>
    <mergeCell ref="I196:J196"/>
    <mergeCell ref="K196:L196"/>
    <mergeCell ref="M196:Q196"/>
    <mergeCell ref="S196:W196"/>
    <mergeCell ref="Z196:AB196"/>
    <mergeCell ref="AC196:AE196"/>
    <mergeCell ref="AF196:AJ196"/>
    <mergeCell ref="AK196:AM196"/>
    <mergeCell ref="AP196:AR196"/>
    <mergeCell ref="F197:G197"/>
    <mergeCell ref="I197:J197"/>
    <mergeCell ref="K197:L197"/>
    <mergeCell ref="M197:N197"/>
    <mergeCell ref="P197:Q197"/>
    <mergeCell ref="S197:T197"/>
    <mergeCell ref="V197:W197"/>
    <mergeCell ref="Z197:AB197"/>
    <mergeCell ref="AD197:AE197"/>
    <mergeCell ref="AF197:AG197"/>
    <mergeCell ref="AI197:AJ197"/>
    <mergeCell ref="AK197:AL197"/>
    <mergeCell ref="F198:G198"/>
    <mergeCell ref="I198:J198"/>
    <mergeCell ref="K198:L198"/>
    <mergeCell ref="M198:N198"/>
    <mergeCell ref="P198:Q198"/>
    <mergeCell ref="S198:T198"/>
    <mergeCell ref="V198:W198"/>
    <mergeCell ref="Z198:AB198"/>
    <mergeCell ref="AD198:AE198"/>
    <mergeCell ref="AF198:AG198"/>
    <mergeCell ref="AI198:AJ198"/>
    <mergeCell ref="AK198:AL198"/>
    <mergeCell ref="F199:G199"/>
    <mergeCell ref="I199:J199"/>
    <mergeCell ref="K199:L199"/>
    <mergeCell ref="M199:N199"/>
    <mergeCell ref="P199:Q199"/>
    <mergeCell ref="S199:T199"/>
    <mergeCell ref="V199:W199"/>
    <mergeCell ref="Z199:AB199"/>
    <mergeCell ref="AD199:AE199"/>
    <mergeCell ref="AF199:AG199"/>
    <mergeCell ref="AI199:AJ199"/>
    <mergeCell ref="AK199:AL199"/>
    <mergeCell ref="F200:G200"/>
    <mergeCell ref="I200:J200"/>
    <mergeCell ref="K200:L200"/>
    <mergeCell ref="M200:N200"/>
    <mergeCell ref="P200:Q200"/>
    <mergeCell ref="S200:T200"/>
    <mergeCell ref="V200:W200"/>
    <mergeCell ref="Z200:AB200"/>
    <mergeCell ref="AD200:AE200"/>
    <mergeCell ref="AF200:AG200"/>
    <mergeCell ref="AI200:AJ200"/>
    <mergeCell ref="AK200:AL200"/>
    <mergeCell ref="F201:G201"/>
    <mergeCell ref="I201:J201"/>
    <mergeCell ref="K201:L201"/>
    <mergeCell ref="M201:N201"/>
    <mergeCell ref="P201:Q201"/>
    <mergeCell ref="S201:T201"/>
    <mergeCell ref="V201:W201"/>
    <mergeCell ref="Z201:AB201"/>
    <mergeCell ref="AD201:AE201"/>
    <mergeCell ref="AF201:AG201"/>
    <mergeCell ref="AI201:AJ201"/>
    <mergeCell ref="AK201:AL201"/>
    <mergeCell ref="F202:G202"/>
    <mergeCell ref="I202:J202"/>
    <mergeCell ref="K202:L202"/>
    <mergeCell ref="M202:N202"/>
    <mergeCell ref="P202:Q202"/>
    <mergeCell ref="S202:T202"/>
    <mergeCell ref="V202:W202"/>
    <mergeCell ref="Z202:AB202"/>
    <mergeCell ref="AD202:AE202"/>
    <mergeCell ref="AF202:AG202"/>
    <mergeCell ref="AI202:AJ202"/>
    <mergeCell ref="AK202:AL202"/>
    <mergeCell ref="F203:G203"/>
    <mergeCell ref="I203:J203"/>
    <mergeCell ref="K203:L203"/>
    <mergeCell ref="M203:N203"/>
    <mergeCell ref="P203:Q203"/>
    <mergeCell ref="S203:T203"/>
    <mergeCell ref="V203:W203"/>
    <mergeCell ref="Z203:AB203"/>
    <mergeCell ref="AD203:AE203"/>
    <mergeCell ref="AF203:AG203"/>
    <mergeCell ref="AI203:AJ203"/>
    <mergeCell ref="AK203:AL203"/>
    <mergeCell ref="F204:G204"/>
    <mergeCell ref="I204:J204"/>
    <mergeCell ref="K204:L204"/>
    <mergeCell ref="M204:N204"/>
    <mergeCell ref="P204:Q204"/>
    <mergeCell ref="S204:T204"/>
    <mergeCell ref="V204:W204"/>
    <mergeCell ref="Z204:AB204"/>
    <mergeCell ref="AD204:AE204"/>
    <mergeCell ref="AF204:AG204"/>
    <mergeCell ref="AI204:AJ204"/>
    <mergeCell ref="AK204:AL204"/>
    <mergeCell ref="F205:G205"/>
    <mergeCell ref="I205:J205"/>
    <mergeCell ref="K205:L205"/>
    <mergeCell ref="M205:N205"/>
    <mergeCell ref="P205:Q205"/>
    <mergeCell ref="S205:T205"/>
    <mergeCell ref="V205:W205"/>
    <mergeCell ref="Z205:AB205"/>
    <mergeCell ref="AD205:AE205"/>
    <mergeCell ref="AF205:AG205"/>
    <mergeCell ref="AI205:AJ205"/>
    <mergeCell ref="AK205:AL205"/>
    <mergeCell ref="F206:G206"/>
    <mergeCell ref="I206:J206"/>
    <mergeCell ref="K206:L206"/>
    <mergeCell ref="M206:N206"/>
    <mergeCell ref="P206:Q206"/>
    <mergeCell ref="S206:T206"/>
    <mergeCell ref="V206:W206"/>
    <mergeCell ref="Z206:AB206"/>
    <mergeCell ref="AD206:AE206"/>
    <mergeCell ref="AF206:AG206"/>
    <mergeCell ref="AI206:AJ206"/>
    <mergeCell ref="AK206:AL206"/>
    <mergeCell ref="F207:G207"/>
    <mergeCell ref="I207:J207"/>
    <mergeCell ref="K207:L207"/>
    <mergeCell ref="M207:N207"/>
    <mergeCell ref="P207:Q207"/>
    <mergeCell ref="S207:T207"/>
    <mergeCell ref="V207:W207"/>
    <mergeCell ref="Z207:AB207"/>
    <mergeCell ref="AD207:AE207"/>
    <mergeCell ref="AF207:AG207"/>
    <mergeCell ref="AI207:AJ207"/>
    <mergeCell ref="AK207:AL207"/>
    <mergeCell ref="F208:G208"/>
    <mergeCell ref="I208:J208"/>
    <mergeCell ref="K208:L208"/>
    <mergeCell ref="M208:N208"/>
    <mergeCell ref="P208:Q208"/>
    <mergeCell ref="S208:T208"/>
    <mergeCell ref="V208:W208"/>
    <mergeCell ref="Z208:AB208"/>
    <mergeCell ref="AD208:AE208"/>
    <mergeCell ref="AF208:AG208"/>
    <mergeCell ref="AI208:AJ208"/>
    <mergeCell ref="AK208:AL208"/>
    <mergeCell ref="F209:G209"/>
    <mergeCell ref="I209:J209"/>
    <mergeCell ref="K209:L209"/>
    <mergeCell ref="M209:N209"/>
    <mergeCell ref="P209:Q209"/>
    <mergeCell ref="S209:T209"/>
    <mergeCell ref="V209:W209"/>
    <mergeCell ref="Z209:AB209"/>
    <mergeCell ref="AD209:AE209"/>
    <mergeCell ref="AF209:AG209"/>
    <mergeCell ref="AI209:AJ209"/>
    <mergeCell ref="AK209:AL209"/>
    <mergeCell ref="F210:G210"/>
    <mergeCell ref="I210:J210"/>
    <mergeCell ref="K210:L210"/>
    <mergeCell ref="M210:N210"/>
    <mergeCell ref="P210:Q210"/>
    <mergeCell ref="S210:T210"/>
    <mergeCell ref="V210:W210"/>
    <mergeCell ref="Z210:AB210"/>
    <mergeCell ref="AD210:AE210"/>
    <mergeCell ref="AF210:AG210"/>
    <mergeCell ref="AI210:AJ210"/>
    <mergeCell ref="AK210:AL210"/>
    <mergeCell ref="F211:G211"/>
    <mergeCell ref="I211:J211"/>
    <mergeCell ref="K211:L211"/>
    <mergeCell ref="M211:N211"/>
    <mergeCell ref="P211:Q211"/>
    <mergeCell ref="S211:T211"/>
    <mergeCell ref="V211:W211"/>
    <mergeCell ref="Z211:AB211"/>
    <mergeCell ref="AD211:AE211"/>
    <mergeCell ref="AF211:AG211"/>
    <mergeCell ref="AI211:AJ211"/>
    <mergeCell ref="AK211:AL211"/>
    <mergeCell ref="F212:G212"/>
    <mergeCell ref="I212:J212"/>
    <mergeCell ref="K212:L212"/>
    <mergeCell ref="M212:N212"/>
    <mergeCell ref="P212:Q212"/>
    <mergeCell ref="S212:T212"/>
    <mergeCell ref="V212:W212"/>
    <mergeCell ref="Z212:AB212"/>
    <mergeCell ref="AD212:AE212"/>
    <mergeCell ref="AF212:AG212"/>
    <mergeCell ref="AI212:AJ212"/>
    <mergeCell ref="AK212:AL212"/>
    <mergeCell ref="F213:G213"/>
    <mergeCell ref="I213:J213"/>
    <mergeCell ref="K213:L213"/>
    <mergeCell ref="M213:N213"/>
    <mergeCell ref="P213:Q213"/>
    <mergeCell ref="S213:T213"/>
    <mergeCell ref="V213:W213"/>
    <mergeCell ref="Z213:AB213"/>
    <mergeCell ref="AD213:AE213"/>
    <mergeCell ref="AF213:AG213"/>
    <mergeCell ref="AI213:AJ213"/>
    <mergeCell ref="AK213:AL213"/>
    <mergeCell ref="F214:G214"/>
    <mergeCell ref="I214:J214"/>
    <mergeCell ref="K214:L214"/>
    <mergeCell ref="M214:N214"/>
    <mergeCell ref="P214:Q214"/>
    <mergeCell ref="S214:T214"/>
    <mergeCell ref="V214:W214"/>
    <mergeCell ref="Z214:AB214"/>
    <mergeCell ref="AD214:AE214"/>
    <mergeCell ref="AF214:AG214"/>
    <mergeCell ref="AI214:AJ214"/>
    <mergeCell ref="AK214:AL214"/>
    <mergeCell ref="F215:G215"/>
    <mergeCell ref="I215:J215"/>
    <mergeCell ref="K215:L215"/>
    <mergeCell ref="M215:N215"/>
    <mergeCell ref="P215:Q215"/>
    <mergeCell ref="S215:T215"/>
    <mergeCell ref="V215:W215"/>
    <mergeCell ref="Z215:AB215"/>
    <mergeCell ref="AD215:AE215"/>
    <mergeCell ref="AF215:AG215"/>
    <mergeCell ref="AI215:AJ215"/>
    <mergeCell ref="AK215:AL215"/>
    <mergeCell ref="F216:G216"/>
    <mergeCell ref="I216:J216"/>
    <mergeCell ref="K216:L216"/>
    <mergeCell ref="M216:N216"/>
    <mergeCell ref="P216:Q216"/>
    <mergeCell ref="S216:T216"/>
    <mergeCell ref="V216:W216"/>
    <mergeCell ref="Z216:AB216"/>
    <mergeCell ref="AD216:AE216"/>
    <mergeCell ref="AF216:AG216"/>
    <mergeCell ref="AI216:AJ216"/>
    <mergeCell ref="AK216:AL216"/>
    <mergeCell ref="F217:G217"/>
    <mergeCell ref="I217:J217"/>
    <mergeCell ref="K217:L217"/>
    <mergeCell ref="M217:N217"/>
    <mergeCell ref="P217:Q217"/>
    <mergeCell ref="S217:T217"/>
    <mergeCell ref="V217:W217"/>
    <mergeCell ref="Z217:AB217"/>
    <mergeCell ref="AD217:AE217"/>
    <mergeCell ref="AF217:AG217"/>
    <mergeCell ref="AI217:AJ217"/>
    <mergeCell ref="AK217:AL217"/>
    <mergeCell ref="F218:G218"/>
    <mergeCell ref="I218:J218"/>
    <mergeCell ref="K218:L218"/>
    <mergeCell ref="M218:N218"/>
    <mergeCell ref="P218:Q218"/>
    <mergeCell ref="S218:T218"/>
    <mergeCell ref="V218:W218"/>
    <mergeCell ref="Z218:AB218"/>
    <mergeCell ref="AD218:AE218"/>
    <mergeCell ref="AF218:AG218"/>
    <mergeCell ref="AI218:AJ218"/>
    <mergeCell ref="AK218:AL218"/>
    <mergeCell ref="F219:G219"/>
    <mergeCell ref="I219:J219"/>
    <mergeCell ref="K219:L219"/>
    <mergeCell ref="M219:N219"/>
    <mergeCell ref="P219:Q219"/>
    <mergeCell ref="S219:T219"/>
    <mergeCell ref="V219:W219"/>
    <mergeCell ref="Z219:AB219"/>
    <mergeCell ref="AD219:AE219"/>
    <mergeCell ref="AF219:AG219"/>
    <mergeCell ref="AI219:AJ219"/>
    <mergeCell ref="AK219:AL219"/>
    <mergeCell ref="F220:G220"/>
    <mergeCell ref="I220:J220"/>
    <mergeCell ref="K220:L220"/>
    <mergeCell ref="M220:N220"/>
    <mergeCell ref="P220:Q220"/>
    <mergeCell ref="S220:T220"/>
    <mergeCell ref="V220:W220"/>
    <mergeCell ref="Z220:AB220"/>
    <mergeCell ref="AD220:AE220"/>
    <mergeCell ref="AF220:AG220"/>
    <mergeCell ref="AI220:AJ220"/>
    <mergeCell ref="AK220:AL220"/>
    <mergeCell ref="F221:G221"/>
    <mergeCell ref="I221:J221"/>
    <mergeCell ref="K221:L221"/>
    <mergeCell ref="M221:N221"/>
    <mergeCell ref="P221:Q221"/>
    <mergeCell ref="S221:T221"/>
    <mergeCell ref="V221:W221"/>
    <mergeCell ref="Z221:AB221"/>
    <mergeCell ref="AD221:AE221"/>
    <mergeCell ref="AF221:AG221"/>
    <mergeCell ref="AI221:AJ221"/>
    <mergeCell ref="AK221:AL221"/>
    <mergeCell ref="AF222:AJ222"/>
    <mergeCell ref="E4:AK5"/>
    <mergeCell ref="D7:D9"/>
    <mergeCell ref="AL7:AL9"/>
    <mergeCell ref="AN7:AR8"/>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E26:E27"/>
    <mergeCell ref="B28:B29"/>
    <mergeCell ref="C28:C29"/>
    <mergeCell ref="D28:D29"/>
    <mergeCell ref="E28:E29"/>
    <mergeCell ref="B30:B31"/>
    <mergeCell ref="C30:C31"/>
    <mergeCell ref="D30:D31"/>
    <mergeCell ref="E30:E31"/>
    <mergeCell ref="B32:B33"/>
    <mergeCell ref="C32:C33"/>
    <mergeCell ref="D32:D33"/>
    <mergeCell ref="E32:E33"/>
    <mergeCell ref="B34:B35"/>
    <mergeCell ref="C34:C35"/>
    <mergeCell ref="D34:D35"/>
    <mergeCell ref="E34:E35"/>
    <mergeCell ref="B36:B37"/>
    <mergeCell ref="C36:C37"/>
    <mergeCell ref="D36:D37"/>
    <mergeCell ref="E36:E37"/>
    <mergeCell ref="B38:B39"/>
    <mergeCell ref="C38:C39"/>
    <mergeCell ref="D38:D39"/>
    <mergeCell ref="E38:E39"/>
    <mergeCell ref="B40:B41"/>
    <mergeCell ref="C40:C41"/>
    <mergeCell ref="D40:D41"/>
    <mergeCell ref="E40:E41"/>
    <mergeCell ref="B42:B43"/>
    <mergeCell ref="C42:C43"/>
    <mergeCell ref="D42:D43"/>
    <mergeCell ref="E42:E43"/>
    <mergeCell ref="B44:B45"/>
    <mergeCell ref="C44:C45"/>
    <mergeCell ref="D44:D45"/>
    <mergeCell ref="E44:E45"/>
    <mergeCell ref="B46:B47"/>
    <mergeCell ref="C46:C47"/>
    <mergeCell ref="D46:D47"/>
    <mergeCell ref="E46:E47"/>
    <mergeCell ref="B48:B49"/>
    <mergeCell ref="C48:C49"/>
    <mergeCell ref="D48:D49"/>
    <mergeCell ref="E48:E49"/>
    <mergeCell ref="B50:B51"/>
    <mergeCell ref="C50:C51"/>
    <mergeCell ref="D50:D51"/>
    <mergeCell ref="E50:E51"/>
    <mergeCell ref="B52:B53"/>
    <mergeCell ref="C52:C53"/>
    <mergeCell ref="D52:D53"/>
    <mergeCell ref="E52:E53"/>
    <mergeCell ref="B54:B55"/>
    <mergeCell ref="C54:C55"/>
    <mergeCell ref="D54:D55"/>
    <mergeCell ref="E54:E55"/>
    <mergeCell ref="B56:B57"/>
    <mergeCell ref="C56:C57"/>
    <mergeCell ref="D56:D57"/>
    <mergeCell ref="E56:E57"/>
    <mergeCell ref="B58:B59"/>
    <mergeCell ref="C58:C59"/>
    <mergeCell ref="D58:D59"/>
    <mergeCell ref="E58:E59"/>
    <mergeCell ref="B60:B61"/>
    <mergeCell ref="C60:C61"/>
    <mergeCell ref="D60:D61"/>
    <mergeCell ref="E60:E61"/>
    <mergeCell ref="B62:B63"/>
    <mergeCell ref="C62:C63"/>
    <mergeCell ref="D62:D63"/>
    <mergeCell ref="E62:E63"/>
    <mergeCell ref="B64:B65"/>
    <mergeCell ref="C64:C65"/>
    <mergeCell ref="D64:D65"/>
    <mergeCell ref="E64:E65"/>
    <mergeCell ref="B66:B67"/>
    <mergeCell ref="C66:C67"/>
    <mergeCell ref="D66:D67"/>
    <mergeCell ref="E66:E67"/>
    <mergeCell ref="B68:B69"/>
    <mergeCell ref="C68:C69"/>
    <mergeCell ref="D68:D69"/>
    <mergeCell ref="E68:E69"/>
    <mergeCell ref="B70:B71"/>
    <mergeCell ref="C70:C71"/>
    <mergeCell ref="D70:D71"/>
    <mergeCell ref="E70:E71"/>
    <mergeCell ref="B72:B73"/>
    <mergeCell ref="C72:C73"/>
    <mergeCell ref="D72:D73"/>
    <mergeCell ref="E72:E73"/>
    <mergeCell ref="B74:B75"/>
    <mergeCell ref="C74:C75"/>
    <mergeCell ref="D74:D75"/>
    <mergeCell ref="E74:E75"/>
    <mergeCell ref="B76:B77"/>
    <mergeCell ref="C76:C77"/>
    <mergeCell ref="D76:D77"/>
    <mergeCell ref="E76:E77"/>
    <mergeCell ref="B78:B79"/>
    <mergeCell ref="C78:C79"/>
    <mergeCell ref="D78:D79"/>
    <mergeCell ref="E78:E79"/>
    <mergeCell ref="B80:B81"/>
    <mergeCell ref="C80:C81"/>
    <mergeCell ref="D80:D81"/>
    <mergeCell ref="E80:E81"/>
    <mergeCell ref="B82:B83"/>
    <mergeCell ref="C82:C83"/>
    <mergeCell ref="D82:D83"/>
    <mergeCell ref="E82:E83"/>
    <mergeCell ref="B84:B85"/>
    <mergeCell ref="C84:C85"/>
    <mergeCell ref="D84:D85"/>
    <mergeCell ref="E84:E85"/>
    <mergeCell ref="B86:B87"/>
    <mergeCell ref="C86:C87"/>
    <mergeCell ref="D86:D87"/>
    <mergeCell ref="E86:E87"/>
    <mergeCell ref="B88:B89"/>
    <mergeCell ref="C88:C89"/>
    <mergeCell ref="D88:D89"/>
    <mergeCell ref="E88:E89"/>
    <mergeCell ref="B90:B91"/>
    <mergeCell ref="C90:C91"/>
    <mergeCell ref="D90:D91"/>
    <mergeCell ref="E90:E91"/>
    <mergeCell ref="B92:B93"/>
    <mergeCell ref="C92:C93"/>
    <mergeCell ref="D92:D93"/>
    <mergeCell ref="E92:E93"/>
    <mergeCell ref="B94:B95"/>
    <mergeCell ref="C94:C95"/>
    <mergeCell ref="D94:D95"/>
    <mergeCell ref="E94:E95"/>
    <mergeCell ref="B96:B97"/>
    <mergeCell ref="C96:C97"/>
    <mergeCell ref="D96:D97"/>
    <mergeCell ref="E96:E97"/>
    <mergeCell ref="B98:B99"/>
    <mergeCell ref="C98:C99"/>
    <mergeCell ref="D98:D99"/>
    <mergeCell ref="E98:E99"/>
    <mergeCell ref="B100:B101"/>
    <mergeCell ref="C100:C101"/>
    <mergeCell ref="D100:D101"/>
    <mergeCell ref="E100:E101"/>
    <mergeCell ref="B102:B103"/>
    <mergeCell ref="C102:C103"/>
    <mergeCell ref="D102:D103"/>
    <mergeCell ref="E102:E103"/>
    <mergeCell ref="B104:B105"/>
    <mergeCell ref="C104:C105"/>
    <mergeCell ref="D104:D105"/>
    <mergeCell ref="E104:E105"/>
    <mergeCell ref="B106:B107"/>
    <mergeCell ref="C106:C107"/>
    <mergeCell ref="D106:D107"/>
    <mergeCell ref="E106:E107"/>
    <mergeCell ref="B108:B109"/>
    <mergeCell ref="C108:C109"/>
    <mergeCell ref="D108:D109"/>
    <mergeCell ref="E108:E109"/>
    <mergeCell ref="B110:B111"/>
    <mergeCell ref="C110:C111"/>
    <mergeCell ref="D110:D111"/>
    <mergeCell ref="E110:E111"/>
    <mergeCell ref="B112:B113"/>
    <mergeCell ref="C112:C113"/>
    <mergeCell ref="D112:D113"/>
    <mergeCell ref="E112:E113"/>
    <mergeCell ref="B114:B115"/>
    <mergeCell ref="C114:C115"/>
    <mergeCell ref="D114:D115"/>
    <mergeCell ref="E114:E115"/>
    <mergeCell ref="B116:B117"/>
    <mergeCell ref="C116:C117"/>
    <mergeCell ref="D116:D117"/>
    <mergeCell ref="E116:E117"/>
    <mergeCell ref="B118:B119"/>
    <mergeCell ref="C118:C119"/>
    <mergeCell ref="D118:D119"/>
    <mergeCell ref="E118:E119"/>
    <mergeCell ref="B120:B121"/>
    <mergeCell ref="C120:C121"/>
    <mergeCell ref="D120:D121"/>
    <mergeCell ref="E120:E121"/>
    <mergeCell ref="B122:B123"/>
    <mergeCell ref="C122:C123"/>
    <mergeCell ref="D122:D123"/>
    <mergeCell ref="E122:E123"/>
    <mergeCell ref="B124:B125"/>
    <mergeCell ref="C124:C125"/>
    <mergeCell ref="D124:D125"/>
    <mergeCell ref="E124:E125"/>
    <mergeCell ref="B126:B127"/>
    <mergeCell ref="C126:C127"/>
    <mergeCell ref="D126:D127"/>
    <mergeCell ref="E126:E127"/>
    <mergeCell ref="B128:B129"/>
    <mergeCell ref="C128:C129"/>
    <mergeCell ref="D128:D129"/>
    <mergeCell ref="E128:E129"/>
    <mergeCell ref="B130:B131"/>
    <mergeCell ref="C130:C131"/>
    <mergeCell ref="D130:D131"/>
    <mergeCell ref="E130:E131"/>
    <mergeCell ref="B132:B133"/>
    <mergeCell ref="C132:C133"/>
    <mergeCell ref="D132:D133"/>
    <mergeCell ref="E132:E133"/>
    <mergeCell ref="B134:B135"/>
    <mergeCell ref="C134:C135"/>
    <mergeCell ref="D134:D135"/>
    <mergeCell ref="E134:E135"/>
    <mergeCell ref="B136:B137"/>
    <mergeCell ref="C136:C137"/>
    <mergeCell ref="D136:D137"/>
    <mergeCell ref="E136:E137"/>
    <mergeCell ref="B138:B139"/>
    <mergeCell ref="C138:C139"/>
    <mergeCell ref="D138:D139"/>
    <mergeCell ref="E138:E139"/>
    <mergeCell ref="C140:C141"/>
    <mergeCell ref="D140:D141"/>
    <mergeCell ref="E140:E141"/>
    <mergeCell ref="AD146:AL147"/>
    <mergeCell ref="C192:E193"/>
    <mergeCell ref="Z192:AB193"/>
    <mergeCell ref="AC192:AC193"/>
    <mergeCell ref="AD192:AE193"/>
    <mergeCell ref="AF192:AG193"/>
    <mergeCell ref="AH192:AH193"/>
    <mergeCell ref="AI192:AJ193"/>
    <mergeCell ref="AK192:AL193"/>
    <mergeCell ref="AM192:AM193"/>
  </mergeCells>
  <phoneticPr fontId="1"/>
  <dataValidations count="3">
    <dataValidation type="list" allowBlank="1" showDropDown="0"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 type="list" allowBlank="1" showDropDown="0"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DropDown="0" showInputMessage="1" showErrorMessage="1" sqref="C10:C141">
      <formula1>$E$197:$E$221</formula1>
    </dataValidation>
  </dataValidations>
  <printOptions horizontalCentered="1"/>
  <pageMargins left="0.19685039370078741" right="0.19685039370078741" top="0.39370078740157483" bottom="0.19685039370078741" header="0.31496062992125984" footer="0.31496062992125984"/>
  <pageSetup paperSize="9" scale="76" fitToWidth="1" fitToHeight="1" orientation="landscape" usePrinterDefaults="1" cellComments="asDisplayed" r:id="rId1"/>
  <rowBreaks count="2" manualBreakCount="2">
    <brk id="144" max="43" man="1"/>
    <brk id="177" max="4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W225"/>
  <sheetViews>
    <sheetView tabSelected="1" view="pageBreakPreview" zoomScale="68" zoomScaleSheetLayoutView="68" workbookViewId="0">
      <pane xSplit="6" ySplit="9" topLeftCell="G10" activePane="bottomRight" state="frozen"/>
      <selection pane="topRight"/>
      <selection pane="bottomLeft"/>
      <selection pane="bottomRight" activeCell="B2" sqref="B2"/>
    </sheetView>
  </sheetViews>
  <sheetFormatPr defaultRowHeight="12"/>
  <cols>
    <col min="1" max="1" width="1.75" style="1" customWidth="1"/>
    <col min="2" max="2" width="3.5" style="2" customWidth="1"/>
    <col min="3" max="3" width="12.875" style="2" customWidth="1"/>
    <col min="4" max="4" width="3.5" style="2" customWidth="1"/>
    <col min="5" max="5" width="12" style="2" customWidth="1"/>
    <col min="6" max="6" width="3.875" style="2" customWidth="1"/>
    <col min="7" max="37" width="3.75" style="2" customWidth="1"/>
    <col min="38" max="38" width="8.375" style="2" customWidth="1"/>
    <col min="39" max="40" width="5.875" style="2" customWidth="1"/>
    <col min="41" max="41" width="2.625" style="2" bestFit="1" customWidth="1"/>
    <col min="42" max="42" width="5.25" style="2" bestFit="1" customWidth="1"/>
    <col min="43" max="43" width="4.875" style="2" bestFit="1" customWidth="1"/>
    <col min="44" max="44" width="5.125" style="2" bestFit="1" customWidth="1"/>
    <col min="45" max="46" width="1.875" style="2" customWidth="1"/>
    <col min="47" max="47" width="3.125" style="2" bestFit="1" customWidth="1"/>
    <col min="48" max="48" width="3.25" style="2" customWidth="1"/>
    <col min="49" max="16384" width="9" style="1" customWidth="1"/>
  </cols>
  <sheetData>
    <row r="1" spans="1:48" ht="15">
      <c r="A1" s="3"/>
      <c r="C1" s="15" t="s">
        <v>231</v>
      </c>
      <c r="R1" s="175" t="s">
        <v>213</v>
      </c>
      <c r="AM1" s="292"/>
      <c r="AN1" s="292"/>
      <c r="AO1" s="292"/>
      <c r="AP1" s="292"/>
      <c r="AQ1" s="358"/>
      <c r="AR1" s="358"/>
      <c r="AS1" s="358"/>
    </row>
    <row r="2" spans="1:48" ht="14.25">
      <c r="A2" s="3"/>
      <c r="C2" s="1"/>
      <c r="J2" s="137" t="s">
        <v>215</v>
      </c>
      <c r="K2" s="137"/>
      <c r="L2" s="139"/>
      <c r="M2" s="141" t="s">
        <v>13</v>
      </c>
      <c r="N2" s="156"/>
      <c r="O2" s="163" t="s">
        <v>45</v>
      </c>
      <c r="P2" s="163"/>
      <c r="Q2" s="1"/>
      <c r="T2" s="182"/>
      <c r="U2" s="182"/>
      <c r="AA2" s="38"/>
      <c r="AB2" s="38"/>
      <c r="AC2" s="38"/>
      <c r="AD2" s="38"/>
      <c r="AE2" s="220"/>
      <c r="AF2" s="220"/>
      <c r="AG2" s="220"/>
      <c r="AH2" s="220"/>
      <c r="AI2" s="220"/>
      <c r="AJ2" s="220"/>
      <c r="AK2" s="220"/>
      <c r="AL2" s="220"/>
      <c r="AM2" s="220"/>
      <c r="AN2" s="220"/>
      <c r="AO2" s="220"/>
      <c r="AP2" s="220"/>
      <c r="AQ2" s="55"/>
      <c r="AR2" s="55"/>
      <c r="AU2" s="372" t="s">
        <v>21</v>
      </c>
      <c r="AV2" s="376">
        <v>1</v>
      </c>
    </row>
    <row r="3" spans="1:48" ht="12.75" customHeight="1">
      <c r="A3" s="3"/>
      <c r="C3" s="16" t="s">
        <v>46</v>
      </c>
      <c r="D3" s="41"/>
      <c r="E3" s="1"/>
      <c r="F3" s="54"/>
      <c r="G3" s="1"/>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220"/>
      <c r="AO3" s="220"/>
      <c r="AP3" s="220"/>
      <c r="AQ3" s="55"/>
      <c r="AR3" s="55"/>
      <c r="AU3" s="373" t="s">
        <v>24</v>
      </c>
      <c r="AV3" s="377">
        <v>1</v>
      </c>
    </row>
    <row r="4" spans="1:48" ht="12.75">
      <c r="A4" s="3"/>
      <c r="C4" s="17">
        <v>43800</v>
      </c>
      <c r="D4" s="41"/>
      <c r="E4" s="58" t="str">
        <f>CONCATENATE(AN197,AN198,AN199,AN200,AN201,AN202,AN203,AN204,AN205,AN206,AN207,AN208,AN209,AN210,AN211,AN212,AN213,AN214,AN215,AN216,AN217,AN218,AN219,AN220,AN221)</f>
        <v>夜：夜勤（7.5ｈ）、明：明け（7.25ｈ）、①：日勤Ａ（7.75ｈ）、②：早出（7.75ｈ）、③：遅出（7.75ｈ）、⑤：午前Ａ（4ｈ）、⑥：午後Ａ（4ｈ）、⑦：日勤Ｂ（7ｈ）、⑧：午前Ｂ（4ｈ）、⑨：午後Ｂ（4ｈ）、⑩：午後Ｃ（4ｈ）、⑪：午後Ｄ（4ｈ）、⑱：日勤Ｃ（7.5ｈ）、⑲：午前Ｃ（4ｈ）、⑳：午前Ｄ（4ｈ）、公：公休（ｈ）、有：有休（ｈ）、欠：欠勤（ｈ）、特：特休（ｈ）、-：（ｈ）、-：（ｈ）、-：（ｈ）、-：（ｈ）、-：（ｈ）、-：（ｈ）、</v>
      </c>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263"/>
      <c r="AL4" s="117"/>
      <c r="AM4" s="117"/>
      <c r="AN4" s="220"/>
      <c r="AO4" s="220"/>
      <c r="AP4" s="220"/>
      <c r="AQ4" s="55"/>
      <c r="AR4" s="55"/>
      <c r="AU4" s="373" t="s">
        <v>7</v>
      </c>
      <c r="AV4" s="377"/>
    </row>
    <row r="5" spans="1:48" s="3" customFormat="1">
      <c r="B5" s="2"/>
      <c r="C5" s="18">
        <f>DAY(EOMONTH(C4,0))</f>
        <v>31</v>
      </c>
      <c r="D5" s="41"/>
      <c r="E5" s="59"/>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264"/>
      <c r="AL5" s="117"/>
      <c r="AM5" s="117"/>
      <c r="AN5" s="220"/>
      <c r="AO5" s="220"/>
      <c r="AP5" s="220"/>
      <c r="AQ5" s="55"/>
      <c r="AR5" s="55"/>
      <c r="AS5" s="2"/>
      <c r="AT5" s="2"/>
      <c r="AU5" s="373" t="s">
        <v>18</v>
      </c>
      <c r="AV5" s="377"/>
    </row>
    <row r="6" spans="1:48" ht="12.75">
      <c r="A6" s="3"/>
      <c r="C6" s="19" t="s">
        <v>211</v>
      </c>
      <c r="T6" s="182"/>
      <c r="U6" s="182"/>
      <c r="AA6" s="38"/>
      <c r="AB6" s="38"/>
      <c r="AC6" s="38"/>
      <c r="AD6" s="38"/>
      <c r="AE6" s="220"/>
      <c r="AF6" s="220"/>
      <c r="AG6" s="220"/>
      <c r="AH6" s="220"/>
      <c r="AI6" s="220"/>
      <c r="AJ6" s="220"/>
      <c r="AK6" s="265" t="s">
        <v>26</v>
      </c>
      <c r="AL6" s="273">
        <f>N193</f>
        <v>155</v>
      </c>
      <c r="AM6" s="293">
        <f>N192</f>
        <v>38.75</v>
      </c>
      <c r="AN6" s="313"/>
      <c r="AO6" s="313"/>
      <c r="AP6" s="313"/>
      <c r="AQ6" s="55"/>
      <c r="AR6" s="55"/>
      <c r="AU6" s="374"/>
      <c r="AV6" s="378"/>
    </row>
    <row r="7" spans="1:48" ht="15.95" customHeight="1">
      <c r="A7" s="3"/>
      <c r="C7" s="20"/>
      <c r="D7" s="42" t="s">
        <v>27</v>
      </c>
      <c r="E7" s="20"/>
      <c r="F7" s="76"/>
      <c r="G7" s="95" t="s">
        <v>40</v>
      </c>
      <c r="H7" s="118"/>
      <c r="I7" s="118"/>
      <c r="J7" s="118"/>
      <c r="K7" s="118"/>
      <c r="L7" s="118"/>
      <c r="M7" s="142"/>
      <c r="N7" s="95" t="s">
        <v>42</v>
      </c>
      <c r="O7" s="118"/>
      <c r="P7" s="118"/>
      <c r="Q7" s="118"/>
      <c r="R7" s="118"/>
      <c r="S7" s="118"/>
      <c r="T7" s="142"/>
      <c r="U7" s="95" t="s">
        <v>22</v>
      </c>
      <c r="V7" s="118"/>
      <c r="W7" s="118"/>
      <c r="X7" s="118"/>
      <c r="Y7" s="118"/>
      <c r="Z7" s="118"/>
      <c r="AA7" s="142"/>
      <c r="AB7" s="95" t="s">
        <v>44</v>
      </c>
      <c r="AC7" s="118"/>
      <c r="AD7" s="118"/>
      <c r="AE7" s="118"/>
      <c r="AF7" s="118"/>
      <c r="AG7" s="118"/>
      <c r="AH7" s="142"/>
      <c r="AI7" s="118"/>
      <c r="AJ7" s="118"/>
      <c r="AK7" s="113"/>
      <c r="AL7" s="274" t="s">
        <v>49</v>
      </c>
      <c r="AM7" s="294" t="s">
        <v>30</v>
      </c>
      <c r="AN7" s="314" t="s">
        <v>171</v>
      </c>
      <c r="AO7" s="332"/>
      <c r="AP7" s="332"/>
      <c r="AQ7" s="332"/>
      <c r="AR7" s="364"/>
    </row>
    <row r="8" spans="1:48" ht="15.95" customHeight="1">
      <c r="A8" s="3"/>
      <c r="C8" s="21" t="s">
        <v>33</v>
      </c>
      <c r="D8" s="43"/>
      <c r="E8" s="21" t="s">
        <v>20</v>
      </c>
      <c r="F8" s="77" t="s">
        <v>0</v>
      </c>
      <c r="G8" s="96">
        <v>1</v>
      </c>
      <c r="H8" s="119">
        <v>2</v>
      </c>
      <c r="I8" s="119">
        <v>3</v>
      </c>
      <c r="J8" s="119">
        <v>4</v>
      </c>
      <c r="K8" s="119">
        <v>5</v>
      </c>
      <c r="L8" s="119">
        <v>6</v>
      </c>
      <c r="M8" s="143">
        <v>7</v>
      </c>
      <c r="N8" s="96">
        <v>8</v>
      </c>
      <c r="O8" s="119">
        <v>9</v>
      </c>
      <c r="P8" s="119">
        <v>10</v>
      </c>
      <c r="Q8" s="119">
        <v>11</v>
      </c>
      <c r="R8" s="119">
        <v>12</v>
      </c>
      <c r="S8" s="119">
        <v>13</v>
      </c>
      <c r="T8" s="143">
        <v>14</v>
      </c>
      <c r="U8" s="96">
        <v>15</v>
      </c>
      <c r="V8" s="119">
        <v>16</v>
      </c>
      <c r="W8" s="119">
        <v>17</v>
      </c>
      <c r="X8" s="119">
        <v>18</v>
      </c>
      <c r="Y8" s="119">
        <v>19</v>
      </c>
      <c r="Z8" s="119">
        <v>20</v>
      </c>
      <c r="AA8" s="143">
        <v>21</v>
      </c>
      <c r="AB8" s="96">
        <v>22</v>
      </c>
      <c r="AC8" s="119">
        <v>23</v>
      </c>
      <c r="AD8" s="119">
        <v>24</v>
      </c>
      <c r="AE8" s="119">
        <v>25</v>
      </c>
      <c r="AF8" s="119">
        <v>26</v>
      </c>
      <c r="AG8" s="119">
        <v>27</v>
      </c>
      <c r="AH8" s="143">
        <v>28</v>
      </c>
      <c r="AI8" s="248">
        <v>29</v>
      </c>
      <c r="AJ8" s="119">
        <v>30</v>
      </c>
      <c r="AK8" s="119">
        <v>31</v>
      </c>
      <c r="AL8" s="275"/>
      <c r="AM8" s="21" t="s">
        <v>34</v>
      </c>
      <c r="AN8" s="315"/>
      <c r="AO8" s="333"/>
      <c r="AP8" s="333"/>
      <c r="AQ8" s="333"/>
      <c r="AR8" s="365"/>
    </row>
    <row r="9" spans="1:48" ht="15.95" customHeight="1">
      <c r="A9" s="3"/>
      <c r="C9" s="22"/>
      <c r="D9" s="44"/>
      <c r="E9" s="22"/>
      <c r="F9" s="78" t="s">
        <v>50</v>
      </c>
      <c r="G9" s="97">
        <f>IF(C4="","",WEEKDAY(C4))</f>
        <v>1</v>
      </c>
      <c r="H9" s="120">
        <f t="shared" ref="H9:AK9" si="0">G9+1</f>
        <v>2</v>
      </c>
      <c r="I9" s="120">
        <f t="shared" si="0"/>
        <v>3</v>
      </c>
      <c r="J9" s="120">
        <f t="shared" si="0"/>
        <v>4</v>
      </c>
      <c r="K9" s="120">
        <f t="shared" si="0"/>
        <v>5</v>
      </c>
      <c r="L9" s="120">
        <f t="shared" si="0"/>
        <v>6</v>
      </c>
      <c r="M9" s="144">
        <f t="shared" si="0"/>
        <v>7</v>
      </c>
      <c r="N9" s="97">
        <f t="shared" si="0"/>
        <v>8</v>
      </c>
      <c r="O9" s="120">
        <f t="shared" si="0"/>
        <v>9</v>
      </c>
      <c r="P9" s="120">
        <f t="shared" si="0"/>
        <v>10</v>
      </c>
      <c r="Q9" s="120">
        <f t="shared" si="0"/>
        <v>11</v>
      </c>
      <c r="R9" s="120">
        <f t="shared" si="0"/>
        <v>12</v>
      </c>
      <c r="S9" s="120">
        <f t="shared" si="0"/>
        <v>13</v>
      </c>
      <c r="T9" s="144">
        <f t="shared" si="0"/>
        <v>14</v>
      </c>
      <c r="U9" s="97">
        <f t="shared" si="0"/>
        <v>15</v>
      </c>
      <c r="V9" s="120">
        <f t="shared" si="0"/>
        <v>16</v>
      </c>
      <c r="W9" s="120">
        <f t="shared" si="0"/>
        <v>17</v>
      </c>
      <c r="X9" s="120">
        <f t="shared" si="0"/>
        <v>18</v>
      </c>
      <c r="Y9" s="120">
        <f t="shared" si="0"/>
        <v>19</v>
      </c>
      <c r="Z9" s="120">
        <f t="shared" si="0"/>
        <v>20</v>
      </c>
      <c r="AA9" s="144">
        <f t="shared" si="0"/>
        <v>21</v>
      </c>
      <c r="AB9" s="97">
        <f t="shared" si="0"/>
        <v>22</v>
      </c>
      <c r="AC9" s="120">
        <f t="shared" si="0"/>
        <v>23</v>
      </c>
      <c r="AD9" s="120">
        <f t="shared" si="0"/>
        <v>24</v>
      </c>
      <c r="AE9" s="120">
        <f t="shared" si="0"/>
        <v>25</v>
      </c>
      <c r="AF9" s="120">
        <f t="shared" si="0"/>
        <v>26</v>
      </c>
      <c r="AG9" s="120">
        <f t="shared" si="0"/>
        <v>27</v>
      </c>
      <c r="AH9" s="144">
        <f t="shared" si="0"/>
        <v>28</v>
      </c>
      <c r="AI9" s="120">
        <f t="shared" si="0"/>
        <v>29</v>
      </c>
      <c r="AJ9" s="120">
        <f t="shared" si="0"/>
        <v>30</v>
      </c>
      <c r="AK9" s="120">
        <f t="shared" si="0"/>
        <v>31</v>
      </c>
      <c r="AL9" s="276"/>
      <c r="AM9" s="21" t="s">
        <v>25</v>
      </c>
      <c r="AN9" s="78" t="s">
        <v>11</v>
      </c>
      <c r="AO9" s="334" t="s">
        <v>52</v>
      </c>
      <c r="AP9" s="346" t="s">
        <v>53</v>
      </c>
      <c r="AQ9" s="346" t="s">
        <v>54</v>
      </c>
      <c r="AR9" s="346" t="s">
        <v>19</v>
      </c>
    </row>
    <row r="10" spans="1:48" ht="15.95" customHeight="1">
      <c r="A10" s="3"/>
      <c r="B10" s="11" t="s">
        <v>55</v>
      </c>
      <c r="C10" s="23"/>
      <c r="D10" s="45"/>
      <c r="E10" s="60"/>
      <c r="F10" s="79" t="s">
        <v>229</v>
      </c>
      <c r="G10" s="98" t="s">
        <v>90</v>
      </c>
      <c r="H10" s="121"/>
      <c r="I10" s="130"/>
      <c r="J10" s="130"/>
      <c r="K10" s="130"/>
      <c r="L10" s="130"/>
      <c r="M10" s="145"/>
      <c r="N10" s="98"/>
      <c r="O10" s="121"/>
      <c r="P10" s="130"/>
      <c r="Q10" s="130"/>
      <c r="R10" s="130"/>
      <c r="S10" s="130"/>
      <c r="T10" s="145"/>
      <c r="U10" s="98"/>
      <c r="V10" s="121"/>
      <c r="W10" s="130"/>
      <c r="X10" s="130"/>
      <c r="Y10" s="130"/>
      <c r="Z10" s="130"/>
      <c r="AA10" s="145"/>
      <c r="AB10" s="98"/>
      <c r="AC10" s="121"/>
      <c r="AD10" s="130"/>
      <c r="AE10" s="130"/>
      <c r="AF10" s="130"/>
      <c r="AG10" s="130"/>
      <c r="AH10" s="145"/>
      <c r="AI10" s="249"/>
      <c r="AJ10" s="130"/>
      <c r="AK10" s="130"/>
      <c r="AL10" s="277">
        <f>SUM(G11:AK11)</f>
        <v>7.75</v>
      </c>
      <c r="AM10" s="295"/>
      <c r="AN10" s="316"/>
      <c r="AO10" s="335"/>
      <c r="AP10" s="347"/>
      <c r="AQ10" s="347"/>
      <c r="AR10" s="347"/>
    </row>
    <row r="11" spans="1:48" ht="15.95" customHeight="1">
      <c r="A11" s="3"/>
      <c r="B11" s="11"/>
      <c r="C11" s="24"/>
      <c r="D11" s="46"/>
      <c r="E11" s="61"/>
      <c r="F11" s="80" t="s">
        <v>63</v>
      </c>
      <c r="G11" s="99">
        <f t="shared" ref="G11:AK11" si="1">IF(G10&lt;&gt;"",VLOOKUP(G10,$AC$197:$AL$221,9,FALSE),"")</f>
        <v>7.75</v>
      </c>
      <c r="H11" s="122" t="str">
        <f t="shared" si="1"/>
        <v/>
      </c>
      <c r="I11" s="122" t="str">
        <f t="shared" si="1"/>
        <v/>
      </c>
      <c r="J11" s="122" t="str">
        <f t="shared" si="1"/>
        <v/>
      </c>
      <c r="K11" s="122" t="str">
        <f t="shared" si="1"/>
        <v/>
      </c>
      <c r="L11" s="122" t="str">
        <f t="shared" si="1"/>
        <v/>
      </c>
      <c r="M11" s="146" t="str">
        <f t="shared" si="1"/>
        <v/>
      </c>
      <c r="N11" s="99" t="str">
        <f t="shared" si="1"/>
        <v/>
      </c>
      <c r="O11" s="122" t="str">
        <f t="shared" si="1"/>
        <v/>
      </c>
      <c r="P11" s="122" t="str">
        <f t="shared" si="1"/>
        <v/>
      </c>
      <c r="Q11" s="122" t="str">
        <f t="shared" si="1"/>
        <v/>
      </c>
      <c r="R11" s="122" t="str">
        <f t="shared" si="1"/>
        <v/>
      </c>
      <c r="S11" s="122" t="str">
        <f t="shared" si="1"/>
        <v/>
      </c>
      <c r="T11" s="146" t="str">
        <f t="shared" si="1"/>
        <v/>
      </c>
      <c r="U11" s="99" t="str">
        <f t="shared" si="1"/>
        <v/>
      </c>
      <c r="V11" s="122" t="str">
        <f t="shared" si="1"/>
        <v/>
      </c>
      <c r="W11" s="122" t="str">
        <f t="shared" si="1"/>
        <v/>
      </c>
      <c r="X11" s="122" t="str">
        <f t="shared" si="1"/>
        <v/>
      </c>
      <c r="Y11" s="122" t="str">
        <f t="shared" si="1"/>
        <v/>
      </c>
      <c r="Z11" s="122" t="str">
        <f t="shared" si="1"/>
        <v/>
      </c>
      <c r="AA11" s="146" t="str">
        <f t="shared" si="1"/>
        <v/>
      </c>
      <c r="AB11" s="99" t="str">
        <f t="shared" si="1"/>
        <v/>
      </c>
      <c r="AC11" s="122" t="str">
        <f t="shared" si="1"/>
        <v/>
      </c>
      <c r="AD11" s="122" t="str">
        <f t="shared" si="1"/>
        <v/>
      </c>
      <c r="AE11" s="122" t="str">
        <f t="shared" si="1"/>
        <v/>
      </c>
      <c r="AF11" s="122" t="str">
        <f t="shared" si="1"/>
        <v/>
      </c>
      <c r="AG11" s="122" t="str">
        <f t="shared" si="1"/>
        <v/>
      </c>
      <c r="AH11" s="146" t="str">
        <f t="shared" si="1"/>
        <v/>
      </c>
      <c r="AI11" s="250" t="str">
        <f t="shared" si="1"/>
        <v/>
      </c>
      <c r="AJ11" s="122" t="str">
        <f t="shared" si="1"/>
        <v/>
      </c>
      <c r="AK11" s="122" t="str">
        <f t="shared" si="1"/>
        <v/>
      </c>
      <c r="AL11" s="278">
        <f>SUM(G11:AH11)</f>
        <v>7.75</v>
      </c>
      <c r="AM11" s="296">
        <f>AL11/4</f>
        <v>1.9375</v>
      </c>
      <c r="AN11" s="317" t="str">
        <f>IF(C10="","",C10)</f>
        <v/>
      </c>
      <c r="AO11" s="336" t="str">
        <f>IF(D10="","",D10)</f>
        <v/>
      </c>
      <c r="AP11" s="348" t="str">
        <f>IF(D10&lt;&gt;"",VLOOKUP(D10,$AU$2:$AV$6,2,FALSE),"")</f>
        <v/>
      </c>
      <c r="AQ11" s="296">
        <f>ROUNDDOWN(AL11/$AL$6,2)</f>
        <v>5.e-002</v>
      </c>
      <c r="AR11" s="296">
        <f>IF(AP11=1,"",AQ11)</f>
        <v>5.e-002</v>
      </c>
    </row>
    <row r="12" spans="1:48" ht="15.95" customHeight="1">
      <c r="A12" s="3"/>
      <c r="B12" s="11" t="s">
        <v>64</v>
      </c>
      <c r="C12" s="23"/>
      <c r="D12" s="45"/>
      <c r="E12" s="60"/>
      <c r="F12" s="79" t="s">
        <v>229</v>
      </c>
      <c r="G12" s="98" t="s">
        <v>70</v>
      </c>
      <c r="H12" s="121"/>
      <c r="I12" s="130"/>
      <c r="J12" s="130"/>
      <c r="K12" s="130"/>
      <c r="L12" s="130"/>
      <c r="M12" s="145"/>
      <c r="N12" s="98"/>
      <c r="O12" s="121"/>
      <c r="P12" s="130"/>
      <c r="Q12" s="130"/>
      <c r="R12" s="130"/>
      <c r="S12" s="130"/>
      <c r="T12" s="145"/>
      <c r="U12" s="98"/>
      <c r="V12" s="121"/>
      <c r="W12" s="130"/>
      <c r="X12" s="130"/>
      <c r="Y12" s="130"/>
      <c r="Z12" s="130"/>
      <c r="AA12" s="145"/>
      <c r="AB12" s="98"/>
      <c r="AC12" s="121"/>
      <c r="AD12" s="130"/>
      <c r="AE12" s="130"/>
      <c r="AF12" s="130"/>
      <c r="AG12" s="130"/>
      <c r="AH12" s="145"/>
      <c r="AI12" s="251"/>
      <c r="AJ12" s="121"/>
      <c r="AK12" s="121"/>
      <c r="AL12" s="277">
        <f>SUM(G13:AK13)</f>
        <v>7.75</v>
      </c>
      <c r="AM12" s="295"/>
      <c r="AN12" s="316"/>
      <c r="AO12" s="335"/>
      <c r="AP12" s="295"/>
      <c r="AQ12" s="347"/>
      <c r="AR12" s="347"/>
    </row>
    <row r="13" spans="1:48" ht="15.95" customHeight="1">
      <c r="A13" s="3"/>
      <c r="B13" s="11"/>
      <c r="C13" s="24"/>
      <c r="D13" s="46"/>
      <c r="E13" s="61"/>
      <c r="F13" s="80" t="s">
        <v>63</v>
      </c>
      <c r="G13" s="99">
        <f t="shared" ref="G13:AK13" si="2">IF(G12&lt;&gt;"",VLOOKUP(G12,$AC$197:$AL$221,9,FALSE),"")</f>
        <v>7.75</v>
      </c>
      <c r="H13" s="122" t="str">
        <f t="shared" si="2"/>
        <v/>
      </c>
      <c r="I13" s="122" t="str">
        <f t="shared" si="2"/>
        <v/>
      </c>
      <c r="J13" s="122" t="str">
        <f t="shared" si="2"/>
        <v/>
      </c>
      <c r="K13" s="122" t="str">
        <f t="shared" si="2"/>
        <v/>
      </c>
      <c r="L13" s="122" t="str">
        <f t="shared" si="2"/>
        <v/>
      </c>
      <c r="M13" s="146" t="str">
        <f t="shared" si="2"/>
        <v/>
      </c>
      <c r="N13" s="99" t="str">
        <f t="shared" si="2"/>
        <v/>
      </c>
      <c r="O13" s="122" t="str">
        <f t="shared" si="2"/>
        <v/>
      </c>
      <c r="P13" s="122" t="str">
        <f t="shared" si="2"/>
        <v/>
      </c>
      <c r="Q13" s="122" t="str">
        <f t="shared" si="2"/>
        <v/>
      </c>
      <c r="R13" s="122" t="str">
        <f t="shared" si="2"/>
        <v/>
      </c>
      <c r="S13" s="122" t="str">
        <f t="shared" si="2"/>
        <v/>
      </c>
      <c r="T13" s="146" t="str">
        <f t="shared" si="2"/>
        <v/>
      </c>
      <c r="U13" s="99" t="str">
        <f t="shared" si="2"/>
        <v/>
      </c>
      <c r="V13" s="122" t="str">
        <f t="shared" si="2"/>
        <v/>
      </c>
      <c r="W13" s="122" t="str">
        <f t="shared" si="2"/>
        <v/>
      </c>
      <c r="X13" s="122" t="str">
        <f t="shared" si="2"/>
        <v/>
      </c>
      <c r="Y13" s="122" t="str">
        <f t="shared" si="2"/>
        <v/>
      </c>
      <c r="Z13" s="122" t="str">
        <f t="shared" si="2"/>
        <v/>
      </c>
      <c r="AA13" s="146" t="str">
        <f t="shared" si="2"/>
        <v/>
      </c>
      <c r="AB13" s="99" t="str">
        <f t="shared" si="2"/>
        <v/>
      </c>
      <c r="AC13" s="122" t="str">
        <f t="shared" si="2"/>
        <v/>
      </c>
      <c r="AD13" s="122" t="str">
        <f t="shared" si="2"/>
        <v/>
      </c>
      <c r="AE13" s="122" t="str">
        <f t="shared" si="2"/>
        <v/>
      </c>
      <c r="AF13" s="122" t="str">
        <f t="shared" si="2"/>
        <v/>
      </c>
      <c r="AG13" s="122" t="str">
        <f t="shared" si="2"/>
        <v/>
      </c>
      <c r="AH13" s="146" t="str">
        <f t="shared" si="2"/>
        <v/>
      </c>
      <c r="AI13" s="250" t="str">
        <f t="shared" si="2"/>
        <v/>
      </c>
      <c r="AJ13" s="122" t="str">
        <f t="shared" si="2"/>
        <v/>
      </c>
      <c r="AK13" s="122" t="str">
        <f t="shared" si="2"/>
        <v/>
      </c>
      <c r="AL13" s="278">
        <f>SUM(G13:AH13)</f>
        <v>7.75</v>
      </c>
      <c r="AM13" s="296">
        <f>AL13/4</f>
        <v>1.9375</v>
      </c>
      <c r="AN13" s="317" t="str">
        <f>IF(C12="","",C12)</f>
        <v/>
      </c>
      <c r="AO13" s="336" t="str">
        <f>IF(D12="","",D12)</f>
        <v/>
      </c>
      <c r="AP13" s="348" t="str">
        <f>IF(D12&lt;&gt;"",VLOOKUP(D12,$AU$2:$AV$6,2,FALSE),"")</f>
        <v/>
      </c>
      <c r="AQ13" s="296">
        <f>ROUNDDOWN(AL13/$AL$6,2)</f>
        <v>5.e-002</v>
      </c>
      <c r="AR13" s="296">
        <f>IF(AP13=1,"",AQ13)</f>
        <v>5.e-002</v>
      </c>
    </row>
    <row r="14" spans="1:48" ht="15.95" customHeight="1">
      <c r="A14" s="3"/>
      <c r="B14" s="11" t="s">
        <v>2</v>
      </c>
      <c r="C14" s="23"/>
      <c r="D14" s="45"/>
      <c r="E14" s="60"/>
      <c r="F14" s="79" t="s">
        <v>229</v>
      </c>
      <c r="G14" s="98"/>
      <c r="H14" s="121"/>
      <c r="I14" s="130"/>
      <c r="J14" s="130"/>
      <c r="K14" s="130"/>
      <c r="L14" s="130"/>
      <c r="M14" s="145"/>
      <c r="N14" s="98"/>
      <c r="O14" s="121"/>
      <c r="P14" s="130"/>
      <c r="Q14" s="130"/>
      <c r="R14" s="130"/>
      <c r="S14" s="130"/>
      <c r="T14" s="145"/>
      <c r="U14" s="98"/>
      <c r="V14" s="121"/>
      <c r="W14" s="130"/>
      <c r="X14" s="130"/>
      <c r="Y14" s="130"/>
      <c r="Z14" s="130"/>
      <c r="AA14" s="145"/>
      <c r="AB14" s="98"/>
      <c r="AC14" s="121"/>
      <c r="AD14" s="130"/>
      <c r="AE14" s="130"/>
      <c r="AF14" s="130"/>
      <c r="AG14" s="130"/>
      <c r="AH14" s="145"/>
      <c r="AI14" s="251"/>
      <c r="AJ14" s="121"/>
      <c r="AK14" s="121"/>
      <c r="AL14" s="277">
        <f>SUM(G15:AK15)</f>
        <v>0</v>
      </c>
      <c r="AM14" s="295"/>
      <c r="AN14" s="316"/>
      <c r="AO14" s="335"/>
      <c r="AP14" s="295"/>
      <c r="AQ14" s="347"/>
      <c r="AR14" s="347"/>
    </row>
    <row r="15" spans="1:48" ht="15.95" customHeight="1">
      <c r="A15" s="3"/>
      <c r="B15" s="11"/>
      <c r="C15" s="24"/>
      <c r="D15" s="46"/>
      <c r="E15" s="61"/>
      <c r="F15" s="80" t="s">
        <v>63</v>
      </c>
      <c r="G15" s="99" t="str">
        <f t="shared" ref="G15:AK15" si="3">IF(G14&lt;&gt;"",VLOOKUP(G14,$AC$197:$AL$221,9,FALSE),"")</f>
        <v/>
      </c>
      <c r="H15" s="122" t="str">
        <f t="shared" si="3"/>
        <v/>
      </c>
      <c r="I15" s="122" t="str">
        <f t="shared" si="3"/>
        <v/>
      </c>
      <c r="J15" s="122" t="str">
        <f t="shared" si="3"/>
        <v/>
      </c>
      <c r="K15" s="122" t="str">
        <f t="shared" si="3"/>
        <v/>
      </c>
      <c r="L15" s="122" t="str">
        <f t="shared" si="3"/>
        <v/>
      </c>
      <c r="M15" s="146" t="str">
        <f t="shared" si="3"/>
        <v/>
      </c>
      <c r="N15" s="99" t="str">
        <f t="shared" si="3"/>
        <v/>
      </c>
      <c r="O15" s="122" t="str">
        <f t="shared" si="3"/>
        <v/>
      </c>
      <c r="P15" s="122" t="str">
        <f t="shared" si="3"/>
        <v/>
      </c>
      <c r="Q15" s="122" t="str">
        <f t="shared" si="3"/>
        <v/>
      </c>
      <c r="R15" s="122" t="str">
        <f t="shared" si="3"/>
        <v/>
      </c>
      <c r="S15" s="122" t="str">
        <f t="shared" si="3"/>
        <v/>
      </c>
      <c r="T15" s="146" t="str">
        <f t="shared" si="3"/>
        <v/>
      </c>
      <c r="U15" s="99" t="str">
        <f t="shared" si="3"/>
        <v/>
      </c>
      <c r="V15" s="122" t="str">
        <f t="shared" si="3"/>
        <v/>
      </c>
      <c r="W15" s="122" t="str">
        <f t="shared" si="3"/>
        <v/>
      </c>
      <c r="X15" s="122" t="str">
        <f t="shared" si="3"/>
        <v/>
      </c>
      <c r="Y15" s="122" t="str">
        <f t="shared" si="3"/>
        <v/>
      </c>
      <c r="Z15" s="122" t="str">
        <f t="shared" si="3"/>
        <v/>
      </c>
      <c r="AA15" s="146" t="str">
        <f t="shared" si="3"/>
        <v/>
      </c>
      <c r="AB15" s="99" t="str">
        <f t="shared" si="3"/>
        <v/>
      </c>
      <c r="AC15" s="122" t="str">
        <f t="shared" si="3"/>
        <v/>
      </c>
      <c r="AD15" s="122" t="str">
        <f t="shared" si="3"/>
        <v/>
      </c>
      <c r="AE15" s="122" t="str">
        <f t="shared" si="3"/>
        <v/>
      </c>
      <c r="AF15" s="122" t="str">
        <f t="shared" si="3"/>
        <v/>
      </c>
      <c r="AG15" s="122" t="str">
        <f t="shared" si="3"/>
        <v/>
      </c>
      <c r="AH15" s="146" t="str">
        <f t="shared" si="3"/>
        <v/>
      </c>
      <c r="AI15" s="250" t="str">
        <f t="shared" si="3"/>
        <v/>
      </c>
      <c r="AJ15" s="122" t="str">
        <f t="shared" si="3"/>
        <v/>
      </c>
      <c r="AK15" s="122" t="str">
        <f t="shared" si="3"/>
        <v/>
      </c>
      <c r="AL15" s="278">
        <f>SUM(G15:AH15)</f>
        <v>0</v>
      </c>
      <c r="AM15" s="296">
        <f>AL15/4</f>
        <v>0</v>
      </c>
      <c r="AN15" s="317" t="str">
        <f>IF(C14="","",C14)</f>
        <v/>
      </c>
      <c r="AO15" s="336" t="str">
        <f>IF(D14="","",D14)</f>
        <v/>
      </c>
      <c r="AP15" s="348" t="str">
        <f>IF(D14&lt;&gt;"",VLOOKUP(D14,$AU$2:$AV$6,2,FALSE),"")</f>
        <v/>
      </c>
      <c r="AQ15" s="296">
        <f>ROUNDDOWN(AL15/$AL$6,2)</f>
        <v>0</v>
      </c>
      <c r="AR15" s="296">
        <f>IF(AP15=1,"",AQ15)</f>
        <v>0</v>
      </c>
    </row>
    <row r="16" spans="1:48" ht="15.95" customHeight="1">
      <c r="A16" s="3"/>
      <c r="B16" s="11" t="s">
        <v>68</v>
      </c>
      <c r="C16" s="23"/>
      <c r="D16" s="45"/>
      <c r="E16" s="60"/>
      <c r="F16" s="79" t="s">
        <v>229</v>
      </c>
      <c r="G16" s="98"/>
      <c r="H16" s="121"/>
      <c r="I16" s="130"/>
      <c r="J16" s="130"/>
      <c r="K16" s="130"/>
      <c r="L16" s="130"/>
      <c r="M16" s="145"/>
      <c r="N16" s="98"/>
      <c r="O16" s="121"/>
      <c r="P16" s="130"/>
      <c r="Q16" s="130"/>
      <c r="R16" s="130"/>
      <c r="S16" s="130"/>
      <c r="T16" s="145"/>
      <c r="U16" s="98"/>
      <c r="V16" s="121"/>
      <c r="W16" s="130"/>
      <c r="X16" s="130"/>
      <c r="Y16" s="130"/>
      <c r="Z16" s="130"/>
      <c r="AA16" s="145"/>
      <c r="AB16" s="98"/>
      <c r="AC16" s="121"/>
      <c r="AD16" s="130"/>
      <c r="AE16" s="130"/>
      <c r="AF16" s="130"/>
      <c r="AG16" s="130"/>
      <c r="AH16" s="145"/>
      <c r="AI16" s="251"/>
      <c r="AJ16" s="121"/>
      <c r="AK16" s="121"/>
      <c r="AL16" s="277">
        <f>SUM(G17:AK17)</f>
        <v>0</v>
      </c>
      <c r="AM16" s="295"/>
      <c r="AN16" s="316"/>
      <c r="AO16" s="335"/>
      <c r="AP16" s="295"/>
      <c r="AQ16" s="347"/>
      <c r="AR16" s="347"/>
    </row>
    <row r="17" spans="1:44" ht="15.95" customHeight="1">
      <c r="A17" s="3"/>
      <c r="B17" s="11"/>
      <c r="C17" s="24"/>
      <c r="D17" s="46"/>
      <c r="E17" s="61"/>
      <c r="F17" s="80" t="s">
        <v>63</v>
      </c>
      <c r="G17" s="99" t="str">
        <f t="shared" ref="G17:AK17" si="4">IF(G16&lt;&gt;"",VLOOKUP(G16,$AC$197:$AL$221,9,FALSE),"")</f>
        <v/>
      </c>
      <c r="H17" s="122" t="str">
        <f t="shared" si="4"/>
        <v/>
      </c>
      <c r="I17" s="122" t="str">
        <f t="shared" si="4"/>
        <v/>
      </c>
      <c r="J17" s="122" t="str">
        <f t="shared" si="4"/>
        <v/>
      </c>
      <c r="K17" s="122" t="str">
        <f t="shared" si="4"/>
        <v/>
      </c>
      <c r="L17" s="122" t="str">
        <f t="shared" si="4"/>
        <v/>
      </c>
      <c r="M17" s="146" t="str">
        <f t="shared" si="4"/>
        <v/>
      </c>
      <c r="N17" s="99" t="str">
        <f t="shared" si="4"/>
        <v/>
      </c>
      <c r="O17" s="122" t="str">
        <f t="shared" si="4"/>
        <v/>
      </c>
      <c r="P17" s="122" t="str">
        <f t="shared" si="4"/>
        <v/>
      </c>
      <c r="Q17" s="122" t="str">
        <f t="shared" si="4"/>
        <v/>
      </c>
      <c r="R17" s="122" t="str">
        <f t="shared" si="4"/>
        <v/>
      </c>
      <c r="S17" s="122" t="str">
        <f t="shared" si="4"/>
        <v/>
      </c>
      <c r="T17" s="146" t="str">
        <f t="shared" si="4"/>
        <v/>
      </c>
      <c r="U17" s="99" t="str">
        <f t="shared" si="4"/>
        <v/>
      </c>
      <c r="V17" s="122" t="str">
        <f t="shared" si="4"/>
        <v/>
      </c>
      <c r="W17" s="122" t="str">
        <f t="shared" si="4"/>
        <v/>
      </c>
      <c r="X17" s="122" t="str">
        <f t="shared" si="4"/>
        <v/>
      </c>
      <c r="Y17" s="122" t="str">
        <f t="shared" si="4"/>
        <v/>
      </c>
      <c r="Z17" s="122" t="str">
        <f t="shared" si="4"/>
        <v/>
      </c>
      <c r="AA17" s="146" t="str">
        <f t="shared" si="4"/>
        <v/>
      </c>
      <c r="AB17" s="99" t="str">
        <f t="shared" si="4"/>
        <v/>
      </c>
      <c r="AC17" s="122" t="str">
        <f t="shared" si="4"/>
        <v/>
      </c>
      <c r="AD17" s="122" t="str">
        <f t="shared" si="4"/>
        <v/>
      </c>
      <c r="AE17" s="122" t="str">
        <f t="shared" si="4"/>
        <v/>
      </c>
      <c r="AF17" s="122" t="str">
        <f t="shared" si="4"/>
        <v/>
      </c>
      <c r="AG17" s="122" t="str">
        <f t="shared" si="4"/>
        <v/>
      </c>
      <c r="AH17" s="146" t="str">
        <f t="shared" si="4"/>
        <v/>
      </c>
      <c r="AI17" s="250" t="str">
        <f t="shared" si="4"/>
        <v/>
      </c>
      <c r="AJ17" s="122" t="str">
        <f t="shared" si="4"/>
        <v/>
      </c>
      <c r="AK17" s="122" t="str">
        <f t="shared" si="4"/>
        <v/>
      </c>
      <c r="AL17" s="278">
        <f>SUM(G17:AH17)</f>
        <v>0</v>
      </c>
      <c r="AM17" s="296">
        <f>AL17/4</f>
        <v>0</v>
      </c>
      <c r="AN17" s="317" t="str">
        <f>IF(C16="","",C16)</f>
        <v/>
      </c>
      <c r="AO17" s="336" t="str">
        <f>IF(D16="","",D16)</f>
        <v/>
      </c>
      <c r="AP17" s="348" t="str">
        <f>IF(D16&lt;&gt;"",VLOOKUP(D16,$AU$2:$AV$6,2,FALSE),"")</f>
        <v/>
      </c>
      <c r="AQ17" s="296">
        <f>ROUNDDOWN(AL17/$AL$6,2)</f>
        <v>0</v>
      </c>
      <c r="AR17" s="296">
        <f>IF(AP17=1,"",AQ17)</f>
        <v>0</v>
      </c>
    </row>
    <row r="18" spans="1:44" ht="15.95" customHeight="1">
      <c r="A18" s="3"/>
      <c r="B18" s="11" t="s">
        <v>71</v>
      </c>
      <c r="C18" s="23"/>
      <c r="D18" s="45"/>
      <c r="E18" s="60"/>
      <c r="F18" s="79" t="s">
        <v>229</v>
      </c>
      <c r="G18" s="98"/>
      <c r="H18" s="121"/>
      <c r="I18" s="130"/>
      <c r="J18" s="130"/>
      <c r="K18" s="130"/>
      <c r="L18" s="130"/>
      <c r="M18" s="145"/>
      <c r="N18" s="98"/>
      <c r="O18" s="121"/>
      <c r="P18" s="130"/>
      <c r="Q18" s="130"/>
      <c r="R18" s="130"/>
      <c r="S18" s="130"/>
      <c r="T18" s="145"/>
      <c r="U18" s="98"/>
      <c r="V18" s="121"/>
      <c r="W18" s="130"/>
      <c r="X18" s="130"/>
      <c r="Y18" s="130"/>
      <c r="Z18" s="130"/>
      <c r="AA18" s="145"/>
      <c r="AB18" s="98"/>
      <c r="AC18" s="121"/>
      <c r="AD18" s="130"/>
      <c r="AE18" s="130"/>
      <c r="AF18" s="130"/>
      <c r="AG18" s="130"/>
      <c r="AH18" s="145"/>
      <c r="AI18" s="249"/>
      <c r="AJ18" s="130"/>
      <c r="AK18" s="130"/>
      <c r="AL18" s="277">
        <f>SUM(G19:AK19)</f>
        <v>0</v>
      </c>
      <c r="AM18" s="295"/>
      <c r="AN18" s="316"/>
      <c r="AO18" s="335"/>
      <c r="AP18" s="295"/>
      <c r="AQ18" s="347"/>
      <c r="AR18" s="347"/>
    </row>
    <row r="19" spans="1:44" ht="15.95" customHeight="1">
      <c r="A19" s="3"/>
      <c r="B19" s="11"/>
      <c r="C19" s="24"/>
      <c r="D19" s="46"/>
      <c r="E19" s="61"/>
      <c r="F19" s="80" t="s">
        <v>63</v>
      </c>
      <c r="G19" s="99" t="str">
        <f t="shared" ref="G19:AK19" si="5">IF(G18&lt;&gt;"",VLOOKUP(G18,$AC$197:$AL$221,9,FALSE),"")</f>
        <v/>
      </c>
      <c r="H19" s="122" t="str">
        <f t="shared" si="5"/>
        <v/>
      </c>
      <c r="I19" s="122" t="str">
        <f t="shared" si="5"/>
        <v/>
      </c>
      <c r="J19" s="122" t="str">
        <f t="shared" si="5"/>
        <v/>
      </c>
      <c r="K19" s="122" t="str">
        <f t="shared" si="5"/>
        <v/>
      </c>
      <c r="L19" s="122" t="str">
        <f t="shared" si="5"/>
        <v/>
      </c>
      <c r="M19" s="146" t="str">
        <f t="shared" si="5"/>
        <v/>
      </c>
      <c r="N19" s="99" t="str">
        <f t="shared" si="5"/>
        <v/>
      </c>
      <c r="O19" s="122" t="str">
        <f t="shared" si="5"/>
        <v/>
      </c>
      <c r="P19" s="122" t="str">
        <f t="shared" si="5"/>
        <v/>
      </c>
      <c r="Q19" s="122" t="str">
        <f t="shared" si="5"/>
        <v/>
      </c>
      <c r="R19" s="122" t="str">
        <f t="shared" si="5"/>
        <v/>
      </c>
      <c r="S19" s="122" t="str">
        <f t="shared" si="5"/>
        <v/>
      </c>
      <c r="T19" s="146" t="str">
        <f t="shared" si="5"/>
        <v/>
      </c>
      <c r="U19" s="99" t="str">
        <f t="shared" si="5"/>
        <v/>
      </c>
      <c r="V19" s="122" t="str">
        <f t="shared" si="5"/>
        <v/>
      </c>
      <c r="W19" s="122" t="str">
        <f t="shared" si="5"/>
        <v/>
      </c>
      <c r="X19" s="122" t="str">
        <f t="shared" si="5"/>
        <v/>
      </c>
      <c r="Y19" s="122" t="str">
        <f t="shared" si="5"/>
        <v/>
      </c>
      <c r="Z19" s="122" t="str">
        <f t="shared" si="5"/>
        <v/>
      </c>
      <c r="AA19" s="146" t="str">
        <f t="shared" si="5"/>
        <v/>
      </c>
      <c r="AB19" s="99" t="str">
        <f t="shared" si="5"/>
        <v/>
      </c>
      <c r="AC19" s="122" t="str">
        <f t="shared" si="5"/>
        <v/>
      </c>
      <c r="AD19" s="122" t="str">
        <f t="shared" si="5"/>
        <v/>
      </c>
      <c r="AE19" s="122" t="str">
        <f t="shared" si="5"/>
        <v/>
      </c>
      <c r="AF19" s="122" t="str">
        <f t="shared" si="5"/>
        <v/>
      </c>
      <c r="AG19" s="122" t="str">
        <f t="shared" si="5"/>
        <v/>
      </c>
      <c r="AH19" s="146" t="str">
        <f t="shared" si="5"/>
        <v/>
      </c>
      <c r="AI19" s="250" t="str">
        <f t="shared" si="5"/>
        <v/>
      </c>
      <c r="AJ19" s="122" t="str">
        <f t="shared" si="5"/>
        <v/>
      </c>
      <c r="AK19" s="122" t="str">
        <f t="shared" si="5"/>
        <v/>
      </c>
      <c r="AL19" s="278">
        <f>SUM(G19:AH19)</f>
        <v>0</v>
      </c>
      <c r="AM19" s="296">
        <f>AL19/4</f>
        <v>0</v>
      </c>
      <c r="AN19" s="317" t="str">
        <f>IF(C18="","",C18)</f>
        <v/>
      </c>
      <c r="AO19" s="336" t="str">
        <f>IF(D18="","",D18)</f>
        <v/>
      </c>
      <c r="AP19" s="348" t="str">
        <f>IF(D18&lt;&gt;"",VLOOKUP(D18,$AU$2:$AV$6,2,FALSE),"")</f>
        <v/>
      </c>
      <c r="AQ19" s="296">
        <f>ROUNDDOWN(AL19/$AL$6,2)</f>
        <v>0</v>
      </c>
      <c r="AR19" s="296">
        <f>IF(AP19=1,"",AQ19)</f>
        <v>0</v>
      </c>
    </row>
    <row r="20" spans="1:44" ht="15.95" customHeight="1">
      <c r="A20" s="3"/>
      <c r="B20" s="11" t="s">
        <v>56</v>
      </c>
      <c r="C20" s="23"/>
      <c r="D20" s="45"/>
      <c r="E20" s="60"/>
      <c r="F20" s="79" t="s">
        <v>229</v>
      </c>
      <c r="G20" s="98"/>
      <c r="H20" s="121"/>
      <c r="I20" s="130"/>
      <c r="J20" s="130"/>
      <c r="K20" s="130"/>
      <c r="L20" s="130"/>
      <c r="M20" s="145"/>
      <c r="N20" s="98"/>
      <c r="O20" s="121"/>
      <c r="P20" s="130"/>
      <c r="Q20" s="130"/>
      <c r="R20" s="130"/>
      <c r="S20" s="130"/>
      <c r="T20" s="145"/>
      <c r="U20" s="98"/>
      <c r="V20" s="121"/>
      <c r="W20" s="130"/>
      <c r="X20" s="130"/>
      <c r="Y20" s="130"/>
      <c r="Z20" s="130"/>
      <c r="AA20" s="145"/>
      <c r="AB20" s="98"/>
      <c r="AC20" s="121"/>
      <c r="AD20" s="130"/>
      <c r="AE20" s="130"/>
      <c r="AF20" s="130"/>
      <c r="AG20" s="130"/>
      <c r="AH20" s="145"/>
      <c r="AI20" s="249"/>
      <c r="AJ20" s="130"/>
      <c r="AK20" s="130"/>
      <c r="AL20" s="277">
        <f>SUM(G21:AK21)</f>
        <v>0</v>
      </c>
      <c r="AM20" s="295"/>
      <c r="AN20" s="316"/>
      <c r="AO20" s="335"/>
      <c r="AP20" s="295"/>
      <c r="AQ20" s="347"/>
      <c r="AR20" s="347"/>
    </row>
    <row r="21" spans="1:44" ht="15.95" customHeight="1">
      <c r="A21" s="3"/>
      <c r="B21" s="11"/>
      <c r="C21" s="24"/>
      <c r="D21" s="46"/>
      <c r="E21" s="61"/>
      <c r="F21" s="80" t="s">
        <v>63</v>
      </c>
      <c r="G21" s="99" t="str">
        <f t="shared" ref="G21:AK21" si="6">IF(G20&lt;&gt;"",VLOOKUP(G20,$AC$197:$AL$221,9,FALSE),"")</f>
        <v/>
      </c>
      <c r="H21" s="122" t="str">
        <f t="shared" si="6"/>
        <v/>
      </c>
      <c r="I21" s="122" t="str">
        <f t="shared" si="6"/>
        <v/>
      </c>
      <c r="J21" s="122" t="str">
        <f t="shared" si="6"/>
        <v/>
      </c>
      <c r="K21" s="122" t="str">
        <f t="shared" si="6"/>
        <v/>
      </c>
      <c r="L21" s="122" t="str">
        <f t="shared" si="6"/>
        <v/>
      </c>
      <c r="M21" s="146" t="str">
        <f t="shared" si="6"/>
        <v/>
      </c>
      <c r="N21" s="99" t="str">
        <f t="shared" si="6"/>
        <v/>
      </c>
      <c r="O21" s="122" t="str">
        <f t="shared" si="6"/>
        <v/>
      </c>
      <c r="P21" s="122" t="str">
        <f t="shared" si="6"/>
        <v/>
      </c>
      <c r="Q21" s="122" t="str">
        <f t="shared" si="6"/>
        <v/>
      </c>
      <c r="R21" s="122" t="str">
        <f t="shared" si="6"/>
        <v/>
      </c>
      <c r="S21" s="122" t="str">
        <f t="shared" si="6"/>
        <v/>
      </c>
      <c r="T21" s="146" t="str">
        <f t="shared" si="6"/>
        <v/>
      </c>
      <c r="U21" s="99" t="str">
        <f t="shared" si="6"/>
        <v/>
      </c>
      <c r="V21" s="122" t="str">
        <f t="shared" si="6"/>
        <v/>
      </c>
      <c r="W21" s="122" t="str">
        <f t="shared" si="6"/>
        <v/>
      </c>
      <c r="X21" s="122" t="str">
        <f t="shared" si="6"/>
        <v/>
      </c>
      <c r="Y21" s="122" t="str">
        <f t="shared" si="6"/>
        <v/>
      </c>
      <c r="Z21" s="122" t="str">
        <f t="shared" si="6"/>
        <v/>
      </c>
      <c r="AA21" s="146" t="str">
        <f t="shared" si="6"/>
        <v/>
      </c>
      <c r="AB21" s="99" t="str">
        <f t="shared" si="6"/>
        <v/>
      </c>
      <c r="AC21" s="122" t="str">
        <f t="shared" si="6"/>
        <v/>
      </c>
      <c r="AD21" s="122" t="str">
        <f t="shared" si="6"/>
        <v/>
      </c>
      <c r="AE21" s="122" t="str">
        <f t="shared" si="6"/>
        <v/>
      </c>
      <c r="AF21" s="122" t="str">
        <f t="shared" si="6"/>
        <v/>
      </c>
      <c r="AG21" s="122" t="str">
        <f t="shared" si="6"/>
        <v/>
      </c>
      <c r="AH21" s="146" t="str">
        <f t="shared" si="6"/>
        <v/>
      </c>
      <c r="AI21" s="250" t="str">
        <f t="shared" si="6"/>
        <v/>
      </c>
      <c r="AJ21" s="122" t="str">
        <f t="shared" si="6"/>
        <v/>
      </c>
      <c r="AK21" s="122" t="str">
        <f t="shared" si="6"/>
        <v/>
      </c>
      <c r="AL21" s="278">
        <f>SUM(G21:AH21)</f>
        <v>0</v>
      </c>
      <c r="AM21" s="296">
        <f>AL21/4</f>
        <v>0</v>
      </c>
      <c r="AN21" s="317" t="str">
        <f>IF(C20="","",C20)</f>
        <v/>
      </c>
      <c r="AO21" s="336" t="str">
        <f>IF(D20="","",D20)</f>
        <v/>
      </c>
      <c r="AP21" s="348" t="str">
        <f>IF(D20&lt;&gt;"",VLOOKUP(D20,$AU$2:$AV$6,2,FALSE),"")</f>
        <v/>
      </c>
      <c r="AQ21" s="296">
        <f>ROUNDDOWN(AL21/$AL$6,2)</f>
        <v>0</v>
      </c>
      <c r="AR21" s="296">
        <f>IF(AP21=1,"",AQ21)</f>
        <v>0</v>
      </c>
    </row>
    <row r="22" spans="1:44" ht="15.95" customHeight="1">
      <c r="A22" s="3"/>
      <c r="B22" s="11" t="s">
        <v>75</v>
      </c>
      <c r="C22" s="23"/>
      <c r="D22" s="45"/>
      <c r="E22" s="60"/>
      <c r="F22" s="79" t="s">
        <v>229</v>
      </c>
      <c r="G22" s="98"/>
      <c r="H22" s="121"/>
      <c r="I22" s="130"/>
      <c r="J22" s="130"/>
      <c r="K22" s="130"/>
      <c r="L22" s="130"/>
      <c r="M22" s="145"/>
      <c r="N22" s="98"/>
      <c r="O22" s="121"/>
      <c r="P22" s="130"/>
      <c r="Q22" s="130"/>
      <c r="R22" s="130"/>
      <c r="S22" s="130"/>
      <c r="T22" s="145"/>
      <c r="U22" s="98"/>
      <c r="V22" s="121"/>
      <c r="W22" s="130"/>
      <c r="X22" s="130"/>
      <c r="Y22" s="130"/>
      <c r="Z22" s="130"/>
      <c r="AA22" s="145"/>
      <c r="AB22" s="98"/>
      <c r="AC22" s="121"/>
      <c r="AD22" s="130"/>
      <c r="AE22" s="130"/>
      <c r="AF22" s="130"/>
      <c r="AG22" s="130"/>
      <c r="AH22" s="145"/>
      <c r="AI22" s="251"/>
      <c r="AJ22" s="121"/>
      <c r="AK22" s="121"/>
      <c r="AL22" s="277">
        <f>SUM(G23:AK23)</f>
        <v>0</v>
      </c>
      <c r="AM22" s="295"/>
      <c r="AN22" s="316"/>
      <c r="AO22" s="335"/>
      <c r="AP22" s="295"/>
      <c r="AQ22" s="347"/>
      <c r="AR22" s="347"/>
    </row>
    <row r="23" spans="1:44" ht="15.95" customHeight="1">
      <c r="A23" s="3"/>
      <c r="B23" s="11"/>
      <c r="C23" s="24"/>
      <c r="D23" s="46"/>
      <c r="E23" s="61"/>
      <c r="F23" s="80" t="s">
        <v>63</v>
      </c>
      <c r="G23" s="99" t="str">
        <f t="shared" ref="G23:AK23" si="7">IF(G22&lt;&gt;"",VLOOKUP(G22,$AC$197:$AL$221,9,FALSE),"")</f>
        <v/>
      </c>
      <c r="H23" s="122" t="str">
        <f t="shared" si="7"/>
        <v/>
      </c>
      <c r="I23" s="122" t="str">
        <f t="shared" si="7"/>
        <v/>
      </c>
      <c r="J23" s="122" t="str">
        <f t="shared" si="7"/>
        <v/>
      </c>
      <c r="K23" s="122" t="str">
        <f t="shared" si="7"/>
        <v/>
      </c>
      <c r="L23" s="122" t="str">
        <f t="shared" si="7"/>
        <v/>
      </c>
      <c r="M23" s="146" t="str">
        <f t="shared" si="7"/>
        <v/>
      </c>
      <c r="N23" s="99" t="str">
        <f t="shared" si="7"/>
        <v/>
      </c>
      <c r="O23" s="122" t="str">
        <f t="shared" si="7"/>
        <v/>
      </c>
      <c r="P23" s="122" t="str">
        <f t="shared" si="7"/>
        <v/>
      </c>
      <c r="Q23" s="122" t="str">
        <f t="shared" si="7"/>
        <v/>
      </c>
      <c r="R23" s="122" t="str">
        <f t="shared" si="7"/>
        <v/>
      </c>
      <c r="S23" s="122" t="str">
        <f t="shared" si="7"/>
        <v/>
      </c>
      <c r="T23" s="146" t="str">
        <f t="shared" si="7"/>
        <v/>
      </c>
      <c r="U23" s="99" t="str">
        <f t="shared" si="7"/>
        <v/>
      </c>
      <c r="V23" s="122" t="str">
        <f t="shared" si="7"/>
        <v/>
      </c>
      <c r="W23" s="122" t="str">
        <f t="shared" si="7"/>
        <v/>
      </c>
      <c r="X23" s="122" t="str">
        <f t="shared" si="7"/>
        <v/>
      </c>
      <c r="Y23" s="122" t="str">
        <f t="shared" si="7"/>
        <v/>
      </c>
      <c r="Z23" s="122" t="str">
        <f t="shared" si="7"/>
        <v/>
      </c>
      <c r="AA23" s="146" t="str">
        <f t="shared" si="7"/>
        <v/>
      </c>
      <c r="AB23" s="99" t="str">
        <f t="shared" si="7"/>
        <v/>
      </c>
      <c r="AC23" s="122" t="str">
        <f t="shared" si="7"/>
        <v/>
      </c>
      <c r="AD23" s="122" t="str">
        <f t="shared" si="7"/>
        <v/>
      </c>
      <c r="AE23" s="122" t="str">
        <f t="shared" si="7"/>
        <v/>
      </c>
      <c r="AF23" s="122" t="str">
        <f t="shared" si="7"/>
        <v/>
      </c>
      <c r="AG23" s="122" t="str">
        <f t="shared" si="7"/>
        <v/>
      </c>
      <c r="AH23" s="146" t="str">
        <f t="shared" si="7"/>
        <v/>
      </c>
      <c r="AI23" s="250" t="str">
        <f t="shared" si="7"/>
        <v/>
      </c>
      <c r="AJ23" s="122" t="str">
        <f t="shared" si="7"/>
        <v/>
      </c>
      <c r="AK23" s="122" t="str">
        <f t="shared" si="7"/>
        <v/>
      </c>
      <c r="AL23" s="278">
        <f>SUM(G23:AH23)</f>
        <v>0</v>
      </c>
      <c r="AM23" s="296">
        <f>AL23/4</f>
        <v>0</v>
      </c>
      <c r="AN23" s="317" t="str">
        <f>IF(C22="","",C22)</f>
        <v/>
      </c>
      <c r="AO23" s="336" t="str">
        <f>IF(D22="","",D22)</f>
        <v/>
      </c>
      <c r="AP23" s="348" t="str">
        <f>IF(D22&lt;&gt;"",VLOOKUP(D22,$AU$2:$AV$6,2,FALSE),"")</f>
        <v/>
      </c>
      <c r="AQ23" s="296">
        <f>ROUNDDOWN(AL23/$AL$6,2)</f>
        <v>0</v>
      </c>
      <c r="AR23" s="296">
        <f>IF(AP23=1,"",AQ23)</f>
        <v>0</v>
      </c>
    </row>
    <row r="24" spans="1:44" ht="15.95" customHeight="1">
      <c r="A24" s="3"/>
      <c r="B24" s="11" t="s">
        <v>47</v>
      </c>
      <c r="C24" s="23"/>
      <c r="D24" s="45"/>
      <c r="E24" s="60"/>
      <c r="F24" s="79" t="s">
        <v>229</v>
      </c>
      <c r="G24" s="98"/>
      <c r="H24" s="121"/>
      <c r="I24" s="130"/>
      <c r="J24" s="130"/>
      <c r="K24" s="130"/>
      <c r="L24" s="130"/>
      <c r="M24" s="145"/>
      <c r="N24" s="98"/>
      <c r="O24" s="121"/>
      <c r="P24" s="130"/>
      <c r="Q24" s="130"/>
      <c r="R24" s="130"/>
      <c r="S24" s="130"/>
      <c r="T24" s="145"/>
      <c r="U24" s="98"/>
      <c r="V24" s="121"/>
      <c r="W24" s="130"/>
      <c r="X24" s="130"/>
      <c r="Y24" s="130"/>
      <c r="Z24" s="130"/>
      <c r="AA24" s="145"/>
      <c r="AB24" s="98"/>
      <c r="AC24" s="121"/>
      <c r="AD24" s="130"/>
      <c r="AE24" s="130"/>
      <c r="AF24" s="130"/>
      <c r="AG24" s="130"/>
      <c r="AH24" s="145"/>
      <c r="AI24" s="251"/>
      <c r="AJ24" s="121"/>
      <c r="AK24" s="121"/>
      <c r="AL24" s="277">
        <f>SUM(G25:AK25)</f>
        <v>0</v>
      </c>
      <c r="AM24" s="295"/>
      <c r="AN24" s="316"/>
      <c r="AO24" s="335"/>
      <c r="AP24" s="295"/>
      <c r="AQ24" s="347"/>
      <c r="AR24" s="347"/>
    </row>
    <row r="25" spans="1:44" ht="15.95" customHeight="1">
      <c r="A25" s="3"/>
      <c r="B25" s="11"/>
      <c r="C25" s="24"/>
      <c r="D25" s="46"/>
      <c r="E25" s="61"/>
      <c r="F25" s="80" t="s">
        <v>63</v>
      </c>
      <c r="G25" s="99" t="str">
        <f t="shared" ref="G25:AK25" si="8">IF(G24&lt;&gt;"",VLOOKUP(G24,$AC$197:$AL$221,9,FALSE),"")</f>
        <v/>
      </c>
      <c r="H25" s="122" t="str">
        <f t="shared" si="8"/>
        <v/>
      </c>
      <c r="I25" s="122" t="str">
        <f t="shared" si="8"/>
        <v/>
      </c>
      <c r="J25" s="122" t="str">
        <f t="shared" si="8"/>
        <v/>
      </c>
      <c r="K25" s="122" t="str">
        <f t="shared" si="8"/>
        <v/>
      </c>
      <c r="L25" s="122" t="str">
        <f t="shared" si="8"/>
        <v/>
      </c>
      <c r="M25" s="146" t="str">
        <f t="shared" si="8"/>
        <v/>
      </c>
      <c r="N25" s="99" t="str">
        <f t="shared" si="8"/>
        <v/>
      </c>
      <c r="O25" s="122" t="str">
        <f t="shared" si="8"/>
        <v/>
      </c>
      <c r="P25" s="122" t="str">
        <f t="shared" si="8"/>
        <v/>
      </c>
      <c r="Q25" s="122" t="str">
        <f t="shared" si="8"/>
        <v/>
      </c>
      <c r="R25" s="122" t="str">
        <f t="shared" si="8"/>
        <v/>
      </c>
      <c r="S25" s="122" t="str">
        <f t="shared" si="8"/>
        <v/>
      </c>
      <c r="T25" s="146" t="str">
        <f t="shared" si="8"/>
        <v/>
      </c>
      <c r="U25" s="99" t="str">
        <f t="shared" si="8"/>
        <v/>
      </c>
      <c r="V25" s="122" t="str">
        <f t="shared" si="8"/>
        <v/>
      </c>
      <c r="W25" s="122" t="str">
        <f t="shared" si="8"/>
        <v/>
      </c>
      <c r="X25" s="122" t="str">
        <f t="shared" si="8"/>
        <v/>
      </c>
      <c r="Y25" s="122" t="str">
        <f t="shared" si="8"/>
        <v/>
      </c>
      <c r="Z25" s="122" t="str">
        <f t="shared" si="8"/>
        <v/>
      </c>
      <c r="AA25" s="146" t="str">
        <f t="shared" si="8"/>
        <v/>
      </c>
      <c r="AB25" s="99" t="str">
        <f t="shared" si="8"/>
        <v/>
      </c>
      <c r="AC25" s="122" t="str">
        <f t="shared" si="8"/>
        <v/>
      </c>
      <c r="AD25" s="122" t="str">
        <f t="shared" si="8"/>
        <v/>
      </c>
      <c r="AE25" s="122" t="str">
        <f t="shared" si="8"/>
        <v/>
      </c>
      <c r="AF25" s="122" t="str">
        <f t="shared" si="8"/>
        <v/>
      </c>
      <c r="AG25" s="122" t="str">
        <f t="shared" si="8"/>
        <v/>
      </c>
      <c r="AH25" s="146" t="str">
        <f t="shared" si="8"/>
        <v/>
      </c>
      <c r="AI25" s="250" t="str">
        <f t="shared" si="8"/>
        <v/>
      </c>
      <c r="AJ25" s="122" t="str">
        <f t="shared" si="8"/>
        <v/>
      </c>
      <c r="AK25" s="122" t="str">
        <f t="shared" si="8"/>
        <v/>
      </c>
      <c r="AL25" s="278">
        <f>SUM(G25:AH25)</f>
        <v>0</v>
      </c>
      <c r="AM25" s="296">
        <f>AL25/4</f>
        <v>0</v>
      </c>
      <c r="AN25" s="317" t="str">
        <f>IF(C24="","",C24)</f>
        <v/>
      </c>
      <c r="AO25" s="336" t="str">
        <f>IF(D24="","",D24)</f>
        <v/>
      </c>
      <c r="AP25" s="348" t="str">
        <f>IF(D24&lt;&gt;"",VLOOKUP(D24,$AU$2:$AV$6,2,FALSE),"")</f>
        <v/>
      </c>
      <c r="AQ25" s="296">
        <f>ROUNDDOWN(AL25/$AL$6,2)</f>
        <v>0</v>
      </c>
      <c r="AR25" s="296">
        <f>IF(AP25=1,"",AQ25)</f>
        <v>0</v>
      </c>
    </row>
    <row r="26" spans="1:44" ht="15.95" customHeight="1">
      <c r="A26" s="3"/>
      <c r="B26" s="11" t="s">
        <v>80</v>
      </c>
      <c r="C26" s="23"/>
      <c r="D26" s="45"/>
      <c r="E26" s="60"/>
      <c r="F26" s="79" t="s">
        <v>229</v>
      </c>
      <c r="G26" s="98"/>
      <c r="H26" s="121"/>
      <c r="I26" s="130"/>
      <c r="J26" s="130"/>
      <c r="K26" s="130"/>
      <c r="L26" s="130"/>
      <c r="M26" s="145"/>
      <c r="N26" s="98"/>
      <c r="O26" s="121"/>
      <c r="P26" s="130"/>
      <c r="Q26" s="130"/>
      <c r="R26" s="130"/>
      <c r="S26" s="130"/>
      <c r="T26" s="145"/>
      <c r="U26" s="98"/>
      <c r="V26" s="121"/>
      <c r="W26" s="130"/>
      <c r="X26" s="130"/>
      <c r="Y26" s="130"/>
      <c r="Z26" s="130"/>
      <c r="AA26" s="145"/>
      <c r="AB26" s="98"/>
      <c r="AC26" s="121"/>
      <c r="AD26" s="130"/>
      <c r="AE26" s="130"/>
      <c r="AF26" s="130"/>
      <c r="AG26" s="130"/>
      <c r="AH26" s="145"/>
      <c r="AI26" s="249"/>
      <c r="AJ26" s="130"/>
      <c r="AK26" s="130"/>
      <c r="AL26" s="277">
        <f>SUM(G27:AK27)</f>
        <v>0</v>
      </c>
      <c r="AM26" s="295"/>
      <c r="AN26" s="316"/>
      <c r="AO26" s="335"/>
      <c r="AP26" s="295"/>
      <c r="AQ26" s="347"/>
      <c r="AR26" s="347"/>
    </row>
    <row r="27" spans="1:44" ht="15.95" customHeight="1">
      <c r="A27" s="3"/>
      <c r="B27" s="11"/>
      <c r="C27" s="24"/>
      <c r="D27" s="46"/>
      <c r="E27" s="61"/>
      <c r="F27" s="80" t="s">
        <v>63</v>
      </c>
      <c r="G27" s="99" t="str">
        <f t="shared" ref="G27:AK27" si="9">IF(G26&lt;&gt;"",VLOOKUP(G26,$AC$197:$AL$221,9,FALSE),"")</f>
        <v/>
      </c>
      <c r="H27" s="122" t="str">
        <f t="shared" si="9"/>
        <v/>
      </c>
      <c r="I27" s="122" t="str">
        <f t="shared" si="9"/>
        <v/>
      </c>
      <c r="J27" s="122" t="str">
        <f t="shared" si="9"/>
        <v/>
      </c>
      <c r="K27" s="122" t="str">
        <f t="shared" si="9"/>
        <v/>
      </c>
      <c r="L27" s="122" t="str">
        <f t="shared" si="9"/>
        <v/>
      </c>
      <c r="M27" s="146" t="str">
        <f t="shared" si="9"/>
        <v/>
      </c>
      <c r="N27" s="99" t="str">
        <f t="shared" si="9"/>
        <v/>
      </c>
      <c r="O27" s="122" t="str">
        <f t="shared" si="9"/>
        <v/>
      </c>
      <c r="P27" s="122" t="str">
        <f t="shared" si="9"/>
        <v/>
      </c>
      <c r="Q27" s="122" t="str">
        <f t="shared" si="9"/>
        <v/>
      </c>
      <c r="R27" s="122" t="str">
        <f t="shared" si="9"/>
        <v/>
      </c>
      <c r="S27" s="122" t="str">
        <f t="shared" si="9"/>
        <v/>
      </c>
      <c r="T27" s="146" t="str">
        <f t="shared" si="9"/>
        <v/>
      </c>
      <c r="U27" s="99" t="str">
        <f t="shared" si="9"/>
        <v/>
      </c>
      <c r="V27" s="122" t="str">
        <f t="shared" si="9"/>
        <v/>
      </c>
      <c r="W27" s="122" t="str">
        <f t="shared" si="9"/>
        <v/>
      </c>
      <c r="X27" s="122" t="str">
        <f t="shared" si="9"/>
        <v/>
      </c>
      <c r="Y27" s="122" t="str">
        <f t="shared" si="9"/>
        <v/>
      </c>
      <c r="Z27" s="122" t="str">
        <f t="shared" si="9"/>
        <v/>
      </c>
      <c r="AA27" s="146" t="str">
        <f t="shared" si="9"/>
        <v/>
      </c>
      <c r="AB27" s="99" t="str">
        <f t="shared" si="9"/>
        <v/>
      </c>
      <c r="AC27" s="122" t="str">
        <f t="shared" si="9"/>
        <v/>
      </c>
      <c r="AD27" s="122" t="str">
        <f t="shared" si="9"/>
        <v/>
      </c>
      <c r="AE27" s="122" t="str">
        <f t="shared" si="9"/>
        <v/>
      </c>
      <c r="AF27" s="122" t="str">
        <f t="shared" si="9"/>
        <v/>
      </c>
      <c r="AG27" s="122" t="str">
        <f t="shared" si="9"/>
        <v/>
      </c>
      <c r="AH27" s="146" t="str">
        <f t="shared" si="9"/>
        <v/>
      </c>
      <c r="AI27" s="250" t="str">
        <f t="shared" si="9"/>
        <v/>
      </c>
      <c r="AJ27" s="122" t="str">
        <f t="shared" si="9"/>
        <v/>
      </c>
      <c r="AK27" s="122" t="str">
        <f t="shared" si="9"/>
        <v/>
      </c>
      <c r="AL27" s="278">
        <f>SUM(G27:AH27)</f>
        <v>0</v>
      </c>
      <c r="AM27" s="296">
        <f>AL27/4</f>
        <v>0</v>
      </c>
      <c r="AN27" s="317" t="str">
        <f>IF(C26="","",C26)</f>
        <v/>
      </c>
      <c r="AO27" s="336" t="str">
        <f>IF(D26="","",D26)</f>
        <v/>
      </c>
      <c r="AP27" s="348" t="str">
        <f>IF(D26&lt;&gt;"",VLOOKUP(D26,$AU$2:$AV$6,2,FALSE),"")</f>
        <v/>
      </c>
      <c r="AQ27" s="296">
        <f>ROUNDDOWN(AL27/$AL$6,2)</f>
        <v>0</v>
      </c>
      <c r="AR27" s="296">
        <f>IF(AP27=1,"",AQ27)</f>
        <v>0</v>
      </c>
    </row>
    <row r="28" spans="1:44" ht="15.95" customHeight="1">
      <c r="A28" s="3"/>
      <c r="B28" s="11" t="s">
        <v>83</v>
      </c>
      <c r="C28" s="23"/>
      <c r="D28" s="45"/>
      <c r="E28" s="60"/>
      <c r="F28" s="79" t="s">
        <v>229</v>
      </c>
      <c r="G28" s="98"/>
      <c r="H28" s="121"/>
      <c r="I28" s="130"/>
      <c r="J28" s="130"/>
      <c r="K28" s="130"/>
      <c r="L28" s="130"/>
      <c r="M28" s="145"/>
      <c r="N28" s="98"/>
      <c r="O28" s="121"/>
      <c r="P28" s="130"/>
      <c r="Q28" s="130"/>
      <c r="R28" s="130"/>
      <c r="S28" s="130"/>
      <c r="T28" s="145"/>
      <c r="U28" s="98"/>
      <c r="V28" s="121"/>
      <c r="W28" s="130"/>
      <c r="X28" s="130"/>
      <c r="Y28" s="130"/>
      <c r="Z28" s="130"/>
      <c r="AA28" s="145"/>
      <c r="AB28" s="98"/>
      <c r="AC28" s="121"/>
      <c r="AD28" s="130"/>
      <c r="AE28" s="130"/>
      <c r="AF28" s="130"/>
      <c r="AG28" s="130"/>
      <c r="AH28" s="145"/>
      <c r="AI28" s="249"/>
      <c r="AJ28" s="130"/>
      <c r="AK28" s="130"/>
      <c r="AL28" s="277">
        <f>SUM(G29:AK29)</f>
        <v>0</v>
      </c>
      <c r="AM28" s="295"/>
      <c r="AN28" s="316"/>
      <c r="AO28" s="335"/>
      <c r="AP28" s="295"/>
      <c r="AQ28" s="347"/>
      <c r="AR28" s="347"/>
    </row>
    <row r="29" spans="1:44" ht="15.95" customHeight="1">
      <c r="A29" s="3"/>
      <c r="B29" s="11"/>
      <c r="C29" s="24"/>
      <c r="D29" s="46"/>
      <c r="E29" s="61"/>
      <c r="F29" s="80" t="s">
        <v>63</v>
      </c>
      <c r="G29" s="99" t="str">
        <f t="shared" ref="G29:AK29" si="10">IF(G28&lt;&gt;"",VLOOKUP(G28,$AC$197:$AL$221,9,FALSE),"")</f>
        <v/>
      </c>
      <c r="H29" s="122" t="str">
        <f t="shared" si="10"/>
        <v/>
      </c>
      <c r="I29" s="122" t="str">
        <f t="shared" si="10"/>
        <v/>
      </c>
      <c r="J29" s="122" t="str">
        <f t="shared" si="10"/>
        <v/>
      </c>
      <c r="K29" s="122" t="str">
        <f t="shared" si="10"/>
        <v/>
      </c>
      <c r="L29" s="122" t="str">
        <f t="shared" si="10"/>
        <v/>
      </c>
      <c r="M29" s="146" t="str">
        <f t="shared" si="10"/>
        <v/>
      </c>
      <c r="N29" s="99" t="str">
        <f t="shared" si="10"/>
        <v/>
      </c>
      <c r="O29" s="122" t="str">
        <f t="shared" si="10"/>
        <v/>
      </c>
      <c r="P29" s="122" t="str">
        <f t="shared" si="10"/>
        <v/>
      </c>
      <c r="Q29" s="122" t="str">
        <f t="shared" si="10"/>
        <v/>
      </c>
      <c r="R29" s="122" t="str">
        <f t="shared" si="10"/>
        <v/>
      </c>
      <c r="S29" s="122" t="str">
        <f t="shared" si="10"/>
        <v/>
      </c>
      <c r="T29" s="146" t="str">
        <f t="shared" si="10"/>
        <v/>
      </c>
      <c r="U29" s="99" t="str">
        <f t="shared" si="10"/>
        <v/>
      </c>
      <c r="V29" s="122" t="str">
        <f t="shared" si="10"/>
        <v/>
      </c>
      <c r="W29" s="122" t="str">
        <f t="shared" si="10"/>
        <v/>
      </c>
      <c r="X29" s="122" t="str">
        <f t="shared" si="10"/>
        <v/>
      </c>
      <c r="Y29" s="122" t="str">
        <f t="shared" si="10"/>
        <v/>
      </c>
      <c r="Z29" s="122" t="str">
        <f t="shared" si="10"/>
        <v/>
      </c>
      <c r="AA29" s="146" t="str">
        <f t="shared" si="10"/>
        <v/>
      </c>
      <c r="AB29" s="99" t="str">
        <f t="shared" si="10"/>
        <v/>
      </c>
      <c r="AC29" s="122" t="str">
        <f t="shared" si="10"/>
        <v/>
      </c>
      <c r="AD29" s="122" t="str">
        <f t="shared" si="10"/>
        <v/>
      </c>
      <c r="AE29" s="122" t="str">
        <f t="shared" si="10"/>
        <v/>
      </c>
      <c r="AF29" s="122" t="str">
        <f t="shared" si="10"/>
        <v/>
      </c>
      <c r="AG29" s="122" t="str">
        <f t="shared" si="10"/>
        <v/>
      </c>
      <c r="AH29" s="146" t="str">
        <f t="shared" si="10"/>
        <v/>
      </c>
      <c r="AI29" s="250" t="str">
        <f t="shared" si="10"/>
        <v/>
      </c>
      <c r="AJ29" s="122" t="str">
        <f t="shared" si="10"/>
        <v/>
      </c>
      <c r="AK29" s="122" t="str">
        <f t="shared" si="10"/>
        <v/>
      </c>
      <c r="AL29" s="278">
        <f>SUM(G29:AH29)</f>
        <v>0</v>
      </c>
      <c r="AM29" s="296">
        <f>AL29/4</f>
        <v>0</v>
      </c>
      <c r="AN29" s="317" t="str">
        <f>IF(C28="","",C28)</f>
        <v/>
      </c>
      <c r="AO29" s="336" t="str">
        <f>IF(D28="","",D28)</f>
        <v/>
      </c>
      <c r="AP29" s="348" t="str">
        <f>IF(D28&lt;&gt;"",VLOOKUP(D28,$AU$2:$AV$6,2,FALSE),"")</f>
        <v/>
      </c>
      <c r="AQ29" s="296">
        <f>ROUNDDOWN(AL29/$AL$6,2)</f>
        <v>0</v>
      </c>
      <c r="AR29" s="296">
        <f>IF(AP29=1,"",AQ29)</f>
        <v>0</v>
      </c>
    </row>
    <row r="30" spans="1:44" ht="15.95" customHeight="1">
      <c r="A30" s="3"/>
      <c r="B30" s="11" t="s">
        <v>17</v>
      </c>
      <c r="C30" s="23"/>
      <c r="D30" s="45"/>
      <c r="E30" s="60"/>
      <c r="F30" s="79" t="s">
        <v>229</v>
      </c>
      <c r="G30" s="98"/>
      <c r="H30" s="121"/>
      <c r="I30" s="130"/>
      <c r="J30" s="130"/>
      <c r="K30" s="130"/>
      <c r="L30" s="130"/>
      <c r="M30" s="145"/>
      <c r="N30" s="98"/>
      <c r="O30" s="121"/>
      <c r="P30" s="130"/>
      <c r="Q30" s="130"/>
      <c r="R30" s="130"/>
      <c r="S30" s="130"/>
      <c r="T30" s="145"/>
      <c r="U30" s="98"/>
      <c r="V30" s="121"/>
      <c r="W30" s="130"/>
      <c r="X30" s="130"/>
      <c r="Y30" s="130"/>
      <c r="Z30" s="130"/>
      <c r="AA30" s="145"/>
      <c r="AB30" s="98"/>
      <c r="AC30" s="121"/>
      <c r="AD30" s="130"/>
      <c r="AE30" s="130"/>
      <c r="AF30" s="130"/>
      <c r="AG30" s="130"/>
      <c r="AH30" s="145"/>
      <c r="AI30" s="251"/>
      <c r="AJ30" s="121"/>
      <c r="AK30" s="121"/>
      <c r="AL30" s="277">
        <f>SUM(G31:AK31)</f>
        <v>0</v>
      </c>
      <c r="AM30" s="295"/>
      <c r="AN30" s="316"/>
      <c r="AO30" s="335"/>
      <c r="AP30" s="295"/>
      <c r="AQ30" s="347"/>
      <c r="AR30" s="347"/>
    </row>
    <row r="31" spans="1:44" ht="15.95" customHeight="1">
      <c r="A31" s="3"/>
      <c r="B31" s="11"/>
      <c r="C31" s="24"/>
      <c r="D31" s="46"/>
      <c r="E31" s="61"/>
      <c r="F31" s="80" t="s">
        <v>63</v>
      </c>
      <c r="G31" s="99" t="str">
        <f t="shared" ref="G31:AK31" si="11">IF(G30&lt;&gt;"",VLOOKUP(G30,$AC$197:$AL$221,9,FALSE),"")</f>
        <v/>
      </c>
      <c r="H31" s="122" t="str">
        <f t="shared" si="11"/>
        <v/>
      </c>
      <c r="I31" s="122" t="str">
        <f t="shared" si="11"/>
        <v/>
      </c>
      <c r="J31" s="122" t="str">
        <f t="shared" si="11"/>
        <v/>
      </c>
      <c r="K31" s="122" t="str">
        <f t="shared" si="11"/>
        <v/>
      </c>
      <c r="L31" s="122" t="str">
        <f t="shared" si="11"/>
        <v/>
      </c>
      <c r="M31" s="146" t="str">
        <f t="shared" si="11"/>
        <v/>
      </c>
      <c r="N31" s="99" t="str">
        <f t="shared" si="11"/>
        <v/>
      </c>
      <c r="O31" s="122" t="str">
        <f t="shared" si="11"/>
        <v/>
      </c>
      <c r="P31" s="122" t="str">
        <f t="shared" si="11"/>
        <v/>
      </c>
      <c r="Q31" s="122" t="str">
        <f t="shared" si="11"/>
        <v/>
      </c>
      <c r="R31" s="122" t="str">
        <f t="shared" si="11"/>
        <v/>
      </c>
      <c r="S31" s="122" t="str">
        <f t="shared" si="11"/>
        <v/>
      </c>
      <c r="T31" s="146" t="str">
        <f t="shared" si="11"/>
        <v/>
      </c>
      <c r="U31" s="99" t="str">
        <f t="shared" si="11"/>
        <v/>
      </c>
      <c r="V31" s="122" t="str">
        <f t="shared" si="11"/>
        <v/>
      </c>
      <c r="W31" s="122" t="str">
        <f t="shared" si="11"/>
        <v/>
      </c>
      <c r="X31" s="122" t="str">
        <f t="shared" si="11"/>
        <v/>
      </c>
      <c r="Y31" s="122" t="str">
        <f t="shared" si="11"/>
        <v/>
      </c>
      <c r="Z31" s="122" t="str">
        <f t="shared" si="11"/>
        <v/>
      </c>
      <c r="AA31" s="146" t="str">
        <f t="shared" si="11"/>
        <v/>
      </c>
      <c r="AB31" s="99" t="str">
        <f t="shared" si="11"/>
        <v/>
      </c>
      <c r="AC31" s="122" t="str">
        <f t="shared" si="11"/>
        <v/>
      </c>
      <c r="AD31" s="122" t="str">
        <f t="shared" si="11"/>
        <v/>
      </c>
      <c r="AE31" s="122" t="str">
        <f t="shared" si="11"/>
        <v/>
      </c>
      <c r="AF31" s="122" t="str">
        <f t="shared" si="11"/>
        <v/>
      </c>
      <c r="AG31" s="122" t="str">
        <f t="shared" si="11"/>
        <v/>
      </c>
      <c r="AH31" s="146" t="str">
        <f t="shared" si="11"/>
        <v/>
      </c>
      <c r="AI31" s="250" t="str">
        <f t="shared" si="11"/>
        <v/>
      </c>
      <c r="AJ31" s="122" t="str">
        <f t="shared" si="11"/>
        <v/>
      </c>
      <c r="AK31" s="122" t="str">
        <f t="shared" si="11"/>
        <v/>
      </c>
      <c r="AL31" s="278">
        <f>SUM(G31:AH31)</f>
        <v>0</v>
      </c>
      <c r="AM31" s="296">
        <f>AL31/4</f>
        <v>0</v>
      </c>
      <c r="AN31" s="317" t="str">
        <f>IF(C30="","",C30)</f>
        <v/>
      </c>
      <c r="AO31" s="336" t="str">
        <f>IF(D30="","",D30)</f>
        <v/>
      </c>
      <c r="AP31" s="348" t="str">
        <f>IF(D30&lt;&gt;"",VLOOKUP(D30,$AU$2:$AV$6,2,FALSE),"")</f>
        <v/>
      </c>
      <c r="AQ31" s="296">
        <f>ROUNDDOWN(AL31/$AL$6,2)</f>
        <v>0</v>
      </c>
      <c r="AR31" s="296">
        <f>IF(AP31=1,"",AQ31)</f>
        <v>0</v>
      </c>
    </row>
    <row r="32" spans="1:44" ht="15.95" customHeight="1">
      <c r="A32" s="3"/>
      <c r="B32" s="11" t="s">
        <v>84</v>
      </c>
      <c r="C32" s="23"/>
      <c r="D32" s="45"/>
      <c r="E32" s="60"/>
      <c r="F32" s="79" t="s">
        <v>229</v>
      </c>
      <c r="G32" s="98"/>
      <c r="H32" s="121"/>
      <c r="I32" s="130"/>
      <c r="J32" s="130"/>
      <c r="K32" s="130"/>
      <c r="L32" s="130"/>
      <c r="M32" s="145"/>
      <c r="N32" s="98"/>
      <c r="O32" s="121"/>
      <c r="P32" s="130"/>
      <c r="Q32" s="130"/>
      <c r="R32" s="130"/>
      <c r="S32" s="130"/>
      <c r="T32" s="145"/>
      <c r="U32" s="98"/>
      <c r="V32" s="121"/>
      <c r="W32" s="130"/>
      <c r="X32" s="130"/>
      <c r="Y32" s="130"/>
      <c r="Z32" s="130"/>
      <c r="AA32" s="145"/>
      <c r="AB32" s="98"/>
      <c r="AC32" s="121"/>
      <c r="AD32" s="130"/>
      <c r="AE32" s="130"/>
      <c r="AF32" s="130"/>
      <c r="AG32" s="130"/>
      <c r="AH32" s="145"/>
      <c r="AI32" s="251"/>
      <c r="AJ32" s="121"/>
      <c r="AK32" s="121"/>
      <c r="AL32" s="277">
        <f>SUM(G33:AK33)</f>
        <v>0</v>
      </c>
      <c r="AM32" s="295"/>
      <c r="AN32" s="316"/>
      <c r="AO32" s="335"/>
      <c r="AP32" s="295"/>
      <c r="AQ32" s="347"/>
      <c r="AR32" s="347"/>
    </row>
    <row r="33" spans="1:44" ht="15.95" customHeight="1">
      <c r="A33" s="3"/>
      <c r="B33" s="11"/>
      <c r="C33" s="24"/>
      <c r="D33" s="46"/>
      <c r="E33" s="61"/>
      <c r="F33" s="80" t="s">
        <v>63</v>
      </c>
      <c r="G33" s="99" t="str">
        <f t="shared" ref="G33:AK33" si="12">IF(G32&lt;&gt;"",VLOOKUP(G32,$AC$197:$AL$221,9,FALSE),"")</f>
        <v/>
      </c>
      <c r="H33" s="122" t="str">
        <f t="shared" si="12"/>
        <v/>
      </c>
      <c r="I33" s="122" t="str">
        <f t="shared" si="12"/>
        <v/>
      </c>
      <c r="J33" s="122" t="str">
        <f t="shared" si="12"/>
        <v/>
      </c>
      <c r="K33" s="122" t="str">
        <f t="shared" si="12"/>
        <v/>
      </c>
      <c r="L33" s="122" t="str">
        <f t="shared" si="12"/>
        <v/>
      </c>
      <c r="M33" s="146" t="str">
        <f t="shared" si="12"/>
        <v/>
      </c>
      <c r="N33" s="99" t="str">
        <f t="shared" si="12"/>
        <v/>
      </c>
      <c r="O33" s="122" t="str">
        <f t="shared" si="12"/>
        <v/>
      </c>
      <c r="P33" s="122" t="str">
        <f t="shared" si="12"/>
        <v/>
      </c>
      <c r="Q33" s="122" t="str">
        <f t="shared" si="12"/>
        <v/>
      </c>
      <c r="R33" s="122" t="str">
        <f t="shared" si="12"/>
        <v/>
      </c>
      <c r="S33" s="122" t="str">
        <f t="shared" si="12"/>
        <v/>
      </c>
      <c r="T33" s="146" t="str">
        <f t="shared" si="12"/>
        <v/>
      </c>
      <c r="U33" s="99" t="str">
        <f t="shared" si="12"/>
        <v/>
      </c>
      <c r="V33" s="122" t="str">
        <f t="shared" si="12"/>
        <v/>
      </c>
      <c r="W33" s="122" t="str">
        <f t="shared" si="12"/>
        <v/>
      </c>
      <c r="X33" s="122" t="str">
        <f t="shared" si="12"/>
        <v/>
      </c>
      <c r="Y33" s="122" t="str">
        <f t="shared" si="12"/>
        <v/>
      </c>
      <c r="Z33" s="122" t="str">
        <f t="shared" si="12"/>
        <v/>
      </c>
      <c r="AA33" s="146" t="str">
        <f t="shared" si="12"/>
        <v/>
      </c>
      <c r="AB33" s="99" t="str">
        <f t="shared" si="12"/>
        <v/>
      </c>
      <c r="AC33" s="122" t="str">
        <f t="shared" si="12"/>
        <v/>
      </c>
      <c r="AD33" s="122" t="str">
        <f t="shared" si="12"/>
        <v/>
      </c>
      <c r="AE33" s="122" t="str">
        <f t="shared" si="12"/>
        <v/>
      </c>
      <c r="AF33" s="122" t="str">
        <f t="shared" si="12"/>
        <v/>
      </c>
      <c r="AG33" s="122" t="str">
        <f t="shared" si="12"/>
        <v/>
      </c>
      <c r="AH33" s="146" t="str">
        <f t="shared" si="12"/>
        <v/>
      </c>
      <c r="AI33" s="250" t="str">
        <f t="shared" si="12"/>
        <v/>
      </c>
      <c r="AJ33" s="122" t="str">
        <f t="shared" si="12"/>
        <v/>
      </c>
      <c r="AK33" s="122" t="str">
        <f t="shared" si="12"/>
        <v/>
      </c>
      <c r="AL33" s="278">
        <f>SUM(G33:AH33)</f>
        <v>0</v>
      </c>
      <c r="AM33" s="296">
        <f>AL33/4</f>
        <v>0</v>
      </c>
      <c r="AN33" s="317" t="str">
        <f>IF(C32="","",C32)</f>
        <v/>
      </c>
      <c r="AO33" s="336" t="str">
        <f>IF(D32="","",D32)</f>
        <v/>
      </c>
      <c r="AP33" s="348" t="str">
        <f>IF(D32&lt;&gt;"",VLOOKUP(D32,$AU$2:$AV$6,2,FALSE),"")</f>
        <v/>
      </c>
      <c r="AQ33" s="296">
        <f>ROUNDDOWN(AL33/$AL$6,2)</f>
        <v>0</v>
      </c>
      <c r="AR33" s="296">
        <f>IF(AP33=1,"",AQ33)</f>
        <v>0</v>
      </c>
    </row>
    <row r="34" spans="1:44" ht="15.95" customHeight="1">
      <c r="A34" s="3"/>
      <c r="B34" s="11" t="s">
        <v>35</v>
      </c>
      <c r="C34" s="23"/>
      <c r="D34" s="45"/>
      <c r="E34" s="60"/>
      <c r="F34" s="79" t="s">
        <v>229</v>
      </c>
      <c r="G34" s="98"/>
      <c r="H34" s="121"/>
      <c r="I34" s="130"/>
      <c r="J34" s="130"/>
      <c r="K34" s="130"/>
      <c r="L34" s="130"/>
      <c r="M34" s="145"/>
      <c r="N34" s="98"/>
      <c r="O34" s="121"/>
      <c r="P34" s="130"/>
      <c r="Q34" s="130"/>
      <c r="R34" s="130"/>
      <c r="S34" s="130"/>
      <c r="T34" s="145"/>
      <c r="U34" s="98"/>
      <c r="V34" s="121"/>
      <c r="W34" s="130"/>
      <c r="X34" s="130"/>
      <c r="Y34" s="130"/>
      <c r="Z34" s="130"/>
      <c r="AA34" s="145"/>
      <c r="AB34" s="98"/>
      <c r="AC34" s="121"/>
      <c r="AD34" s="130"/>
      <c r="AE34" s="130"/>
      <c r="AF34" s="130"/>
      <c r="AG34" s="130"/>
      <c r="AH34" s="145"/>
      <c r="AI34" s="249"/>
      <c r="AJ34" s="130"/>
      <c r="AK34" s="130"/>
      <c r="AL34" s="277">
        <f>SUM(G35:AK35)</f>
        <v>0</v>
      </c>
      <c r="AM34" s="295"/>
      <c r="AN34" s="316"/>
      <c r="AO34" s="335"/>
      <c r="AP34" s="295"/>
      <c r="AQ34" s="347"/>
      <c r="AR34" s="347"/>
    </row>
    <row r="35" spans="1:44" ht="15.95" customHeight="1">
      <c r="A35" s="3"/>
      <c r="B35" s="11"/>
      <c r="C35" s="24"/>
      <c r="D35" s="46"/>
      <c r="E35" s="61"/>
      <c r="F35" s="80" t="s">
        <v>63</v>
      </c>
      <c r="G35" s="99" t="str">
        <f t="shared" ref="G35:AK35" si="13">IF(G34&lt;&gt;"",VLOOKUP(G34,$AC$197:$AL$221,9,FALSE),"")</f>
        <v/>
      </c>
      <c r="H35" s="122" t="str">
        <f t="shared" si="13"/>
        <v/>
      </c>
      <c r="I35" s="122" t="str">
        <f t="shared" si="13"/>
        <v/>
      </c>
      <c r="J35" s="122" t="str">
        <f t="shared" si="13"/>
        <v/>
      </c>
      <c r="K35" s="122" t="str">
        <f t="shared" si="13"/>
        <v/>
      </c>
      <c r="L35" s="122" t="str">
        <f t="shared" si="13"/>
        <v/>
      </c>
      <c r="M35" s="146" t="str">
        <f t="shared" si="13"/>
        <v/>
      </c>
      <c r="N35" s="99" t="str">
        <f t="shared" si="13"/>
        <v/>
      </c>
      <c r="O35" s="122" t="str">
        <f t="shared" si="13"/>
        <v/>
      </c>
      <c r="P35" s="122" t="str">
        <f t="shared" si="13"/>
        <v/>
      </c>
      <c r="Q35" s="122" t="str">
        <f t="shared" si="13"/>
        <v/>
      </c>
      <c r="R35" s="122" t="str">
        <f t="shared" si="13"/>
        <v/>
      </c>
      <c r="S35" s="122" t="str">
        <f t="shared" si="13"/>
        <v/>
      </c>
      <c r="T35" s="146" t="str">
        <f t="shared" si="13"/>
        <v/>
      </c>
      <c r="U35" s="99" t="str">
        <f t="shared" si="13"/>
        <v/>
      </c>
      <c r="V35" s="122" t="str">
        <f t="shared" si="13"/>
        <v/>
      </c>
      <c r="W35" s="122" t="str">
        <f t="shared" si="13"/>
        <v/>
      </c>
      <c r="X35" s="122" t="str">
        <f t="shared" si="13"/>
        <v/>
      </c>
      <c r="Y35" s="122" t="str">
        <f t="shared" si="13"/>
        <v/>
      </c>
      <c r="Z35" s="122" t="str">
        <f t="shared" si="13"/>
        <v/>
      </c>
      <c r="AA35" s="146" t="str">
        <f t="shared" si="13"/>
        <v/>
      </c>
      <c r="AB35" s="99" t="str">
        <f t="shared" si="13"/>
        <v/>
      </c>
      <c r="AC35" s="122" t="str">
        <f t="shared" si="13"/>
        <v/>
      </c>
      <c r="AD35" s="122" t="str">
        <f t="shared" si="13"/>
        <v/>
      </c>
      <c r="AE35" s="122" t="str">
        <f t="shared" si="13"/>
        <v/>
      </c>
      <c r="AF35" s="122" t="str">
        <f t="shared" si="13"/>
        <v/>
      </c>
      <c r="AG35" s="122" t="str">
        <f t="shared" si="13"/>
        <v/>
      </c>
      <c r="AH35" s="146" t="str">
        <f t="shared" si="13"/>
        <v/>
      </c>
      <c r="AI35" s="250" t="str">
        <f t="shared" si="13"/>
        <v/>
      </c>
      <c r="AJ35" s="122" t="str">
        <f t="shared" si="13"/>
        <v/>
      </c>
      <c r="AK35" s="122" t="str">
        <f t="shared" si="13"/>
        <v/>
      </c>
      <c r="AL35" s="278">
        <f>SUM(G35:AH35)</f>
        <v>0</v>
      </c>
      <c r="AM35" s="296">
        <f>AL35/4</f>
        <v>0</v>
      </c>
      <c r="AN35" s="317" t="str">
        <f>IF(C34="","",C34)</f>
        <v/>
      </c>
      <c r="AO35" s="336" t="str">
        <f>IF(D34="","",D34)</f>
        <v/>
      </c>
      <c r="AP35" s="348" t="str">
        <f>IF(D34&lt;&gt;"",VLOOKUP(D34,$AU$2:$AV$6,2,FALSE),"")</f>
        <v/>
      </c>
      <c r="AQ35" s="296">
        <f>ROUNDDOWN(AL35/$AL$6,2)</f>
        <v>0</v>
      </c>
      <c r="AR35" s="296">
        <f>IF(AP35=1,"",AQ35)</f>
        <v>0</v>
      </c>
    </row>
    <row r="36" spans="1:44" ht="15.95" customHeight="1">
      <c r="A36" s="3"/>
      <c r="B36" s="11" t="s">
        <v>67</v>
      </c>
      <c r="C36" s="23"/>
      <c r="D36" s="45"/>
      <c r="E36" s="60"/>
      <c r="F36" s="79" t="s">
        <v>229</v>
      </c>
      <c r="G36" s="98"/>
      <c r="H36" s="121"/>
      <c r="I36" s="130"/>
      <c r="J36" s="130"/>
      <c r="K36" s="130"/>
      <c r="L36" s="130"/>
      <c r="M36" s="145"/>
      <c r="N36" s="98"/>
      <c r="O36" s="121"/>
      <c r="P36" s="130"/>
      <c r="Q36" s="130"/>
      <c r="R36" s="130"/>
      <c r="S36" s="130"/>
      <c r="T36" s="145"/>
      <c r="U36" s="98"/>
      <c r="V36" s="121"/>
      <c r="W36" s="130"/>
      <c r="X36" s="130"/>
      <c r="Y36" s="130"/>
      <c r="Z36" s="130"/>
      <c r="AA36" s="145"/>
      <c r="AB36" s="98"/>
      <c r="AC36" s="121"/>
      <c r="AD36" s="130"/>
      <c r="AE36" s="130"/>
      <c r="AF36" s="130"/>
      <c r="AG36" s="130"/>
      <c r="AH36" s="145"/>
      <c r="AI36" s="249"/>
      <c r="AJ36" s="130"/>
      <c r="AK36" s="130"/>
      <c r="AL36" s="277">
        <f>SUM(G37:AK37)</f>
        <v>0</v>
      </c>
      <c r="AM36" s="295"/>
      <c r="AN36" s="316"/>
      <c r="AO36" s="335"/>
      <c r="AP36" s="295"/>
      <c r="AQ36" s="347"/>
      <c r="AR36" s="347"/>
    </row>
    <row r="37" spans="1:44" ht="15.95" customHeight="1">
      <c r="A37" s="3"/>
      <c r="B37" s="11"/>
      <c r="C37" s="24"/>
      <c r="D37" s="46"/>
      <c r="E37" s="61"/>
      <c r="F37" s="80" t="s">
        <v>63</v>
      </c>
      <c r="G37" s="99" t="str">
        <f t="shared" ref="G37:AK37" si="14">IF(G36&lt;&gt;"",VLOOKUP(G36,$AC$197:$AL$221,9,FALSE),"")</f>
        <v/>
      </c>
      <c r="H37" s="122" t="str">
        <f t="shared" si="14"/>
        <v/>
      </c>
      <c r="I37" s="122" t="str">
        <f t="shared" si="14"/>
        <v/>
      </c>
      <c r="J37" s="122" t="str">
        <f t="shared" si="14"/>
        <v/>
      </c>
      <c r="K37" s="122" t="str">
        <f t="shared" si="14"/>
        <v/>
      </c>
      <c r="L37" s="122" t="str">
        <f t="shared" si="14"/>
        <v/>
      </c>
      <c r="M37" s="146" t="str">
        <f t="shared" si="14"/>
        <v/>
      </c>
      <c r="N37" s="99" t="str">
        <f t="shared" si="14"/>
        <v/>
      </c>
      <c r="O37" s="122" t="str">
        <f t="shared" si="14"/>
        <v/>
      </c>
      <c r="P37" s="122" t="str">
        <f t="shared" si="14"/>
        <v/>
      </c>
      <c r="Q37" s="122" t="str">
        <f t="shared" si="14"/>
        <v/>
      </c>
      <c r="R37" s="122" t="str">
        <f t="shared" si="14"/>
        <v/>
      </c>
      <c r="S37" s="122" t="str">
        <f t="shared" si="14"/>
        <v/>
      </c>
      <c r="T37" s="146" t="str">
        <f t="shared" si="14"/>
        <v/>
      </c>
      <c r="U37" s="99" t="str">
        <f t="shared" si="14"/>
        <v/>
      </c>
      <c r="V37" s="122" t="str">
        <f t="shared" si="14"/>
        <v/>
      </c>
      <c r="W37" s="122" t="str">
        <f t="shared" si="14"/>
        <v/>
      </c>
      <c r="X37" s="122" t="str">
        <f t="shared" si="14"/>
        <v/>
      </c>
      <c r="Y37" s="122" t="str">
        <f t="shared" si="14"/>
        <v/>
      </c>
      <c r="Z37" s="122" t="str">
        <f t="shared" si="14"/>
        <v/>
      </c>
      <c r="AA37" s="146" t="str">
        <f t="shared" si="14"/>
        <v/>
      </c>
      <c r="AB37" s="99" t="str">
        <f t="shared" si="14"/>
        <v/>
      </c>
      <c r="AC37" s="122" t="str">
        <f t="shared" si="14"/>
        <v/>
      </c>
      <c r="AD37" s="122" t="str">
        <f t="shared" si="14"/>
        <v/>
      </c>
      <c r="AE37" s="122" t="str">
        <f t="shared" si="14"/>
        <v/>
      </c>
      <c r="AF37" s="122" t="str">
        <f t="shared" si="14"/>
        <v/>
      </c>
      <c r="AG37" s="122" t="str">
        <f t="shared" si="14"/>
        <v/>
      </c>
      <c r="AH37" s="146" t="str">
        <f t="shared" si="14"/>
        <v/>
      </c>
      <c r="AI37" s="250" t="str">
        <f t="shared" si="14"/>
        <v/>
      </c>
      <c r="AJ37" s="122" t="str">
        <f t="shared" si="14"/>
        <v/>
      </c>
      <c r="AK37" s="122" t="str">
        <f t="shared" si="14"/>
        <v/>
      </c>
      <c r="AL37" s="278">
        <f>SUM(G37:AH37)</f>
        <v>0</v>
      </c>
      <c r="AM37" s="296">
        <f>AL37/4</f>
        <v>0</v>
      </c>
      <c r="AN37" s="317" t="str">
        <f>IF(C36="","",C36)</f>
        <v/>
      </c>
      <c r="AO37" s="336" t="str">
        <f>IF(D36="","",D36)</f>
        <v/>
      </c>
      <c r="AP37" s="348" t="str">
        <f>IF(D36&lt;&gt;"",VLOOKUP(D36,$AU$2:$AV$6,2,FALSE),"")</f>
        <v/>
      </c>
      <c r="AQ37" s="296">
        <f>ROUNDDOWN(AL37/$AL$6,2)</f>
        <v>0</v>
      </c>
      <c r="AR37" s="296">
        <f>IF(AP37=1,"",AQ37)</f>
        <v>0</v>
      </c>
    </row>
    <row r="38" spans="1:44" ht="15.95" customHeight="1">
      <c r="A38" s="3"/>
      <c r="B38" s="11" t="s">
        <v>87</v>
      </c>
      <c r="C38" s="23"/>
      <c r="D38" s="45"/>
      <c r="E38" s="60"/>
      <c r="F38" s="79" t="s">
        <v>229</v>
      </c>
      <c r="G38" s="98"/>
      <c r="H38" s="121"/>
      <c r="I38" s="130"/>
      <c r="J38" s="130"/>
      <c r="K38" s="130"/>
      <c r="L38" s="130"/>
      <c r="M38" s="145"/>
      <c r="N38" s="98"/>
      <c r="O38" s="121"/>
      <c r="P38" s="130"/>
      <c r="Q38" s="130"/>
      <c r="R38" s="130"/>
      <c r="S38" s="130"/>
      <c r="T38" s="145"/>
      <c r="U38" s="98"/>
      <c r="V38" s="121"/>
      <c r="W38" s="130"/>
      <c r="X38" s="130"/>
      <c r="Y38" s="130"/>
      <c r="Z38" s="130"/>
      <c r="AA38" s="145"/>
      <c r="AB38" s="98"/>
      <c r="AC38" s="121"/>
      <c r="AD38" s="130"/>
      <c r="AE38" s="130"/>
      <c r="AF38" s="130"/>
      <c r="AG38" s="130"/>
      <c r="AH38" s="145"/>
      <c r="AI38" s="251"/>
      <c r="AJ38" s="121"/>
      <c r="AK38" s="121"/>
      <c r="AL38" s="277">
        <f>SUM(G39:AK39)</f>
        <v>0</v>
      </c>
      <c r="AM38" s="295"/>
      <c r="AN38" s="316"/>
      <c r="AO38" s="335"/>
      <c r="AP38" s="295"/>
      <c r="AQ38" s="347"/>
      <c r="AR38" s="347"/>
    </row>
    <row r="39" spans="1:44" ht="15.95" customHeight="1">
      <c r="A39" s="3"/>
      <c r="B39" s="11"/>
      <c r="C39" s="24"/>
      <c r="D39" s="46"/>
      <c r="E39" s="61"/>
      <c r="F39" s="80" t="s">
        <v>63</v>
      </c>
      <c r="G39" s="99" t="str">
        <f t="shared" ref="G39:AK39" si="15">IF(G38&lt;&gt;"",VLOOKUP(G38,$AC$197:$AL$221,9,FALSE),"")</f>
        <v/>
      </c>
      <c r="H39" s="122" t="str">
        <f t="shared" si="15"/>
        <v/>
      </c>
      <c r="I39" s="122" t="str">
        <f t="shared" si="15"/>
        <v/>
      </c>
      <c r="J39" s="122" t="str">
        <f t="shared" si="15"/>
        <v/>
      </c>
      <c r="K39" s="122" t="str">
        <f t="shared" si="15"/>
        <v/>
      </c>
      <c r="L39" s="122" t="str">
        <f t="shared" si="15"/>
        <v/>
      </c>
      <c r="M39" s="146" t="str">
        <f t="shared" si="15"/>
        <v/>
      </c>
      <c r="N39" s="99" t="str">
        <f t="shared" si="15"/>
        <v/>
      </c>
      <c r="O39" s="122" t="str">
        <f t="shared" si="15"/>
        <v/>
      </c>
      <c r="P39" s="122" t="str">
        <f t="shared" si="15"/>
        <v/>
      </c>
      <c r="Q39" s="122" t="str">
        <f t="shared" si="15"/>
        <v/>
      </c>
      <c r="R39" s="122" t="str">
        <f t="shared" si="15"/>
        <v/>
      </c>
      <c r="S39" s="122" t="str">
        <f t="shared" si="15"/>
        <v/>
      </c>
      <c r="T39" s="146" t="str">
        <f t="shared" si="15"/>
        <v/>
      </c>
      <c r="U39" s="99" t="str">
        <f t="shared" si="15"/>
        <v/>
      </c>
      <c r="V39" s="122" t="str">
        <f t="shared" si="15"/>
        <v/>
      </c>
      <c r="W39" s="122" t="str">
        <f t="shared" si="15"/>
        <v/>
      </c>
      <c r="X39" s="122" t="str">
        <f t="shared" si="15"/>
        <v/>
      </c>
      <c r="Y39" s="122" t="str">
        <f t="shared" si="15"/>
        <v/>
      </c>
      <c r="Z39" s="122" t="str">
        <f t="shared" si="15"/>
        <v/>
      </c>
      <c r="AA39" s="146" t="str">
        <f t="shared" si="15"/>
        <v/>
      </c>
      <c r="AB39" s="99" t="str">
        <f t="shared" si="15"/>
        <v/>
      </c>
      <c r="AC39" s="122" t="str">
        <f t="shared" si="15"/>
        <v/>
      </c>
      <c r="AD39" s="122" t="str">
        <f t="shared" si="15"/>
        <v/>
      </c>
      <c r="AE39" s="122" t="str">
        <f t="shared" si="15"/>
        <v/>
      </c>
      <c r="AF39" s="122" t="str">
        <f t="shared" si="15"/>
        <v/>
      </c>
      <c r="AG39" s="122" t="str">
        <f t="shared" si="15"/>
        <v/>
      </c>
      <c r="AH39" s="146" t="str">
        <f t="shared" si="15"/>
        <v/>
      </c>
      <c r="AI39" s="250" t="str">
        <f t="shared" si="15"/>
        <v/>
      </c>
      <c r="AJ39" s="122" t="str">
        <f t="shared" si="15"/>
        <v/>
      </c>
      <c r="AK39" s="122" t="str">
        <f t="shared" si="15"/>
        <v/>
      </c>
      <c r="AL39" s="278">
        <f>SUM(G39:AH39)</f>
        <v>0</v>
      </c>
      <c r="AM39" s="296">
        <f>AL39/4</f>
        <v>0</v>
      </c>
      <c r="AN39" s="317" t="str">
        <f>IF(C38="","",C38)</f>
        <v/>
      </c>
      <c r="AO39" s="336" t="str">
        <f>IF(D38="","",D38)</f>
        <v/>
      </c>
      <c r="AP39" s="348" t="str">
        <f>IF(D38&lt;&gt;"",VLOOKUP(D38,$AU$2:$AV$6,2,FALSE),"")</f>
        <v/>
      </c>
      <c r="AQ39" s="296">
        <f>ROUNDDOWN(AL39/$AL$6,2)</f>
        <v>0</v>
      </c>
      <c r="AR39" s="296">
        <f>IF(AP39=1,"",AQ39)</f>
        <v>0</v>
      </c>
    </row>
    <row r="40" spans="1:44" ht="15.95" customHeight="1">
      <c r="A40" s="3"/>
      <c r="B40" s="11" t="s">
        <v>89</v>
      </c>
      <c r="C40" s="23"/>
      <c r="D40" s="45"/>
      <c r="E40" s="60"/>
      <c r="F40" s="79" t="s">
        <v>229</v>
      </c>
      <c r="G40" s="98"/>
      <c r="H40" s="121"/>
      <c r="I40" s="130"/>
      <c r="J40" s="130"/>
      <c r="K40" s="130"/>
      <c r="L40" s="130"/>
      <c r="M40" s="145"/>
      <c r="N40" s="98"/>
      <c r="O40" s="121"/>
      <c r="P40" s="130"/>
      <c r="Q40" s="130"/>
      <c r="R40" s="130"/>
      <c r="S40" s="130"/>
      <c r="T40" s="145"/>
      <c r="U40" s="98"/>
      <c r="V40" s="121"/>
      <c r="W40" s="130"/>
      <c r="X40" s="130"/>
      <c r="Y40" s="130"/>
      <c r="Z40" s="130"/>
      <c r="AA40" s="145"/>
      <c r="AB40" s="98"/>
      <c r="AC40" s="121"/>
      <c r="AD40" s="130"/>
      <c r="AE40" s="130"/>
      <c r="AF40" s="130"/>
      <c r="AG40" s="130"/>
      <c r="AH40" s="145"/>
      <c r="AI40" s="251"/>
      <c r="AJ40" s="121"/>
      <c r="AK40" s="121"/>
      <c r="AL40" s="277">
        <f>SUM(G41:AK41)</f>
        <v>0</v>
      </c>
      <c r="AM40" s="295"/>
      <c r="AN40" s="316"/>
      <c r="AO40" s="335"/>
      <c r="AP40" s="295"/>
      <c r="AQ40" s="347"/>
      <c r="AR40" s="347"/>
    </row>
    <row r="41" spans="1:44" ht="15.95" customHeight="1">
      <c r="A41" s="3"/>
      <c r="B41" s="11"/>
      <c r="C41" s="24"/>
      <c r="D41" s="46"/>
      <c r="E41" s="61"/>
      <c r="F41" s="80" t="s">
        <v>63</v>
      </c>
      <c r="G41" s="99" t="str">
        <f t="shared" ref="G41:AK41" si="16">IF(G40&lt;&gt;"",VLOOKUP(G40,$AC$197:$AL$221,9,FALSE),"")</f>
        <v/>
      </c>
      <c r="H41" s="122" t="str">
        <f t="shared" si="16"/>
        <v/>
      </c>
      <c r="I41" s="122" t="str">
        <f t="shared" si="16"/>
        <v/>
      </c>
      <c r="J41" s="122" t="str">
        <f t="shared" si="16"/>
        <v/>
      </c>
      <c r="K41" s="122" t="str">
        <f t="shared" si="16"/>
        <v/>
      </c>
      <c r="L41" s="122" t="str">
        <f t="shared" si="16"/>
        <v/>
      </c>
      <c r="M41" s="146" t="str">
        <f t="shared" si="16"/>
        <v/>
      </c>
      <c r="N41" s="99" t="str">
        <f t="shared" si="16"/>
        <v/>
      </c>
      <c r="O41" s="122" t="str">
        <f t="shared" si="16"/>
        <v/>
      </c>
      <c r="P41" s="122" t="str">
        <f t="shared" si="16"/>
        <v/>
      </c>
      <c r="Q41" s="122" t="str">
        <f t="shared" si="16"/>
        <v/>
      </c>
      <c r="R41" s="122" t="str">
        <f t="shared" si="16"/>
        <v/>
      </c>
      <c r="S41" s="122" t="str">
        <f t="shared" si="16"/>
        <v/>
      </c>
      <c r="T41" s="146" t="str">
        <f t="shared" si="16"/>
        <v/>
      </c>
      <c r="U41" s="99" t="str">
        <f t="shared" si="16"/>
        <v/>
      </c>
      <c r="V41" s="122" t="str">
        <f t="shared" si="16"/>
        <v/>
      </c>
      <c r="W41" s="122" t="str">
        <f t="shared" si="16"/>
        <v/>
      </c>
      <c r="X41" s="122" t="str">
        <f t="shared" si="16"/>
        <v/>
      </c>
      <c r="Y41" s="122" t="str">
        <f t="shared" si="16"/>
        <v/>
      </c>
      <c r="Z41" s="122" t="str">
        <f t="shared" si="16"/>
        <v/>
      </c>
      <c r="AA41" s="146" t="str">
        <f t="shared" si="16"/>
        <v/>
      </c>
      <c r="AB41" s="99" t="str">
        <f t="shared" si="16"/>
        <v/>
      </c>
      <c r="AC41" s="122" t="str">
        <f t="shared" si="16"/>
        <v/>
      </c>
      <c r="AD41" s="122" t="str">
        <f t="shared" si="16"/>
        <v/>
      </c>
      <c r="AE41" s="122" t="str">
        <f t="shared" si="16"/>
        <v/>
      </c>
      <c r="AF41" s="122" t="str">
        <f t="shared" si="16"/>
        <v/>
      </c>
      <c r="AG41" s="122" t="str">
        <f t="shared" si="16"/>
        <v/>
      </c>
      <c r="AH41" s="146" t="str">
        <f t="shared" si="16"/>
        <v/>
      </c>
      <c r="AI41" s="250" t="str">
        <f t="shared" si="16"/>
        <v/>
      </c>
      <c r="AJ41" s="122" t="str">
        <f t="shared" si="16"/>
        <v/>
      </c>
      <c r="AK41" s="122" t="str">
        <f t="shared" si="16"/>
        <v/>
      </c>
      <c r="AL41" s="278">
        <f>SUM(G41:AH41)</f>
        <v>0</v>
      </c>
      <c r="AM41" s="296">
        <f>AL41/4</f>
        <v>0</v>
      </c>
      <c r="AN41" s="317" t="str">
        <f>IF(C40="","",C40)</f>
        <v/>
      </c>
      <c r="AO41" s="336" t="str">
        <f>IF(D40="","",D40)</f>
        <v/>
      </c>
      <c r="AP41" s="348" t="str">
        <f>IF(D40&lt;&gt;"",VLOOKUP(D40,$AU$2:$AV$6,2,FALSE),"")</f>
        <v/>
      </c>
      <c r="AQ41" s="296">
        <f>ROUNDDOWN(AL41/$AL$6,2)</f>
        <v>0</v>
      </c>
      <c r="AR41" s="296">
        <f>IF(AP41=1,"",AQ41)</f>
        <v>0</v>
      </c>
    </row>
    <row r="42" spans="1:44" ht="15.95" customHeight="1">
      <c r="A42" s="3"/>
      <c r="B42" s="11" t="s">
        <v>60</v>
      </c>
      <c r="C42" s="23"/>
      <c r="D42" s="45"/>
      <c r="E42" s="60"/>
      <c r="F42" s="79" t="s">
        <v>229</v>
      </c>
      <c r="G42" s="98"/>
      <c r="H42" s="121"/>
      <c r="I42" s="130"/>
      <c r="J42" s="130"/>
      <c r="K42" s="130"/>
      <c r="L42" s="130"/>
      <c r="M42" s="145"/>
      <c r="N42" s="98"/>
      <c r="O42" s="121"/>
      <c r="P42" s="130"/>
      <c r="Q42" s="130"/>
      <c r="R42" s="130"/>
      <c r="S42" s="130"/>
      <c r="T42" s="145"/>
      <c r="U42" s="98"/>
      <c r="V42" s="121"/>
      <c r="W42" s="130"/>
      <c r="X42" s="130"/>
      <c r="Y42" s="130"/>
      <c r="Z42" s="130"/>
      <c r="AA42" s="145"/>
      <c r="AB42" s="98"/>
      <c r="AC42" s="121"/>
      <c r="AD42" s="130"/>
      <c r="AE42" s="130"/>
      <c r="AF42" s="130"/>
      <c r="AG42" s="130"/>
      <c r="AH42" s="145"/>
      <c r="AI42" s="249"/>
      <c r="AJ42" s="130"/>
      <c r="AK42" s="130"/>
      <c r="AL42" s="277">
        <f>SUM(G43:AK43)</f>
        <v>0</v>
      </c>
      <c r="AM42" s="295"/>
      <c r="AN42" s="316"/>
      <c r="AO42" s="335"/>
      <c r="AP42" s="295"/>
      <c r="AQ42" s="347"/>
      <c r="AR42" s="347"/>
    </row>
    <row r="43" spans="1:44" ht="15.95" customHeight="1">
      <c r="A43" s="3"/>
      <c r="B43" s="11"/>
      <c r="C43" s="24"/>
      <c r="D43" s="46"/>
      <c r="E43" s="61"/>
      <c r="F43" s="80" t="s">
        <v>63</v>
      </c>
      <c r="G43" s="99" t="str">
        <f t="shared" ref="G43:AK43" si="17">IF(G42&lt;&gt;"",VLOOKUP(G42,$AC$197:$AL$221,9,FALSE),"")</f>
        <v/>
      </c>
      <c r="H43" s="122" t="str">
        <f t="shared" si="17"/>
        <v/>
      </c>
      <c r="I43" s="122" t="str">
        <f t="shared" si="17"/>
        <v/>
      </c>
      <c r="J43" s="122" t="str">
        <f t="shared" si="17"/>
        <v/>
      </c>
      <c r="K43" s="122" t="str">
        <f t="shared" si="17"/>
        <v/>
      </c>
      <c r="L43" s="122" t="str">
        <f t="shared" si="17"/>
        <v/>
      </c>
      <c r="M43" s="146" t="str">
        <f t="shared" si="17"/>
        <v/>
      </c>
      <c r="N43" s="99" t="str">
        <f t="shared" si="17"/>
        <v/>
      </c>
      <c r="O43" s="122" t="str">
        <f t="shared" si="17"/>
        <v/>
      </c>
      <c r="P43" s="122" t="str">
        <f t="shared" si="17"/>
        <v/>
      </c>
      <c r="Q43" s="122" t="str">
        <f t="shared" si="17"/>
        <v/>
      </c>
      <c r="R43" s="122" t="str">
        <f t="shared" si="17"/>
        <v/>
      </c>
      <c r="S43" s="122" t="str">
        <f t="shared" si="17"/>
        <v/>
      </c>
      <c r="T43" s="146" t="str">
        <f t="shared" si="17"/>
        <v/>
      </c>
      <c r="U43" s="99" t="str">
        <f t="shared" si="17"/>
        <v/>
      </c>
      <c r="V43" s="122" t="str">
        <f t="shared" si="17"/>
        <v/>
      </c>
      <c r="W43" s="122" t="str">
        <f t="shared" si="17"/>
        <v/>
      </c>
      <c r="X43" s="122" t="str">
        <f t="shared" si="17"/>
        <v/>
      </c>
      <c r="Y43" s="122" t="str">
        <f t="shared" si="17"/>
        <v/>
      </c>
      <c r="Z43" s="122" t="str">
        <f t="shared" si="17"/>
        <v/>
      </c>
      <c r="AA43" s="146" t="str">
        <f t="shared" si="17"/>
        <v/>
      </c>
      <c r="AB43" s="99" t="str">
        <f t="shared" si="17"/>
        <v/>
      </c>
      <c r="AC43" s="122" t="str">
        <f t="shared" si="17"/>
        <v/>
      </c>
      <c r="AD43" s="122" t="str">
        <f t="shared" si="17"/>
        <v/>
      </c>
      <c r="AE43" s="122" t="str">
        <f t="shared" si="17"/>
        <v/>
      </c>
      <c r="AF43" s="122" t="str">
        <f t="shared" si="17"/>
        <v/>
      </c>
      <c r="AG43" s="122" t="str">
        <f t="shared" si="17"/>
        <v/>
      </c>
      <c r="AH43" s="146" t="str">
        <f t="shared" si="17"/>
        <v/>
      </c>
      <c r="AI43" s="250" t="str">
        <f t="shared" si="17"/>
        <v/>
      </c>
      <c r="AJ43" s="122" t="str">
        <f t="shared" si="17"/>
        <v/>
      </c>
      <c r="AK43" s="122" t="str">
        <f t="shared" si="17"/>
        <v/>
      </c>
      <c r="AL43" s="278">
        <f>SUM(G43:AH43)</f>
        <v>0</v>
      </c>
      <c r="AM43" s="296">
        <f>AL43/4</f>
        <v>0</v>
      </c>
      <c r="AN43" s="317" t="str">
        <f>IF(C42="","",C42)</f>
        <v/>
      </c>
      <c r="AO43" s="336" t="str">
        <f>IF(D42="","",D42)</f>
        <v/>
      </c>
      <c r="AP43" s="348" t="str">
        <f>IF(D42&lt;&gt;"",VLOOKUP(D42,$AU$2:$AV$6,2,FALSE),"")</f>
        <v/>
      </c>
      <c r="AQ43" s="296">
        <f>ROUNDDOWN(AL43/$AL$6,2)</f>
        <v>0</v>
      </c>
      <c r="AR43" s="296">
        <f>IF(AP43=1,"",AQ43)</f>
        <v>0</v>
      </c>
    </row>
    <row r="44" spans="1:44" ht="15.95" customHeight="1">
      <c r="A44" s="3"/>
      <c r="B44" s="11" t="s">
        <v>28</v>
      </c>
      <c r="C44" s="23"/>
      <c r="D44" s="45"/>
      <c r="E44" s="60"/>
      <c r="F44" s="79" t="s">
        <v>229</v>
      </c>
      <c r="G44" s="98"/>
      <c r="H44" s="121"/>
      <c r="I44" s="130"/>
      <c r="J44" s="130"/>
      <c r="K44" s="130"/>
      <c r="L44" s="130"/>
      <c r="M44" s="145"/>
      <c r="N44" s="98"/>
      <c r="O44" s="121"/>
      <c r="P44" s="130"/>
      <c r="Q44" s="130"/>
      <c r="R44" s="130"/>
      <c r="S44" s="130"/>
      <c r="T44" s="145"/>
      <c r="U44" s="98"/>
      <c r="V44" s="121"/>
      <c r="W44" s="130"/>
      <c r="X44" s="130"/>
      <c r="Y44" s="130"/>
      <c r="Z44" s="130"/>
      <c r="AA44" s="145"/>
      <c r="AB44" s="98"/>
      <c r="AC44" s="121"/>
      <c r="AD44" s="130"/>
      <c r="AE44" s="130"/>
      <c r="AF44" s="130"/>
      <c r="AG44" s="130"/>
      <c r="AH44" s="145"/>
      <c r="AI44" s="249"/>
      <c r="AJ44" s="130"/>
      <c r="AK44" s="130"/>
      <c r="AL44" s="277">
        <f>SUM(G45:AK45)</f>
        <v>0</v>
      </c>
      <c r="AM44" s="295"/>
      <c r="AN44" s="316"/>
      <c r="AO44" s="335"/>
      <c r="AP44" s="295"/>
      <c r="AQ44" s="347"/>
      <c r="AR44" s="347"/>
    </row>
    <row r="45" spans="1:44" ht="15.95" customHeight="1">
      <c r="A45" s="3"/>
      <c r="B45" s="11"/>
      <c r="C45" s="24"/>
      <c r="D45" s="46"/>
      <c r="E45" s="61"/>
      <c r="F45" s="80" t="s">
        <v>63</v>
      </c>
      <c r="G45" s="99" t="str">
        <f t="shared" ref="G45:AK45" si="18">IF(G44&lt;&gt;"",VLOOKUP(G44,$AC$197:$AL$221,9,FALSE),"")</f>
        <v/>
      </c>
      <c r="H45" s="122" t="str">
        <f t="shared" si="18"/>
        <v/>
      </c>
      <c r="I45" s="122" t="str">
        <f t="shared" si="18"/>
        <v/>
      </c>
      <c r="J45" s="122" t="str">
        <f t="shared" si="18"/>
        <v/>
      </c>
      <c r="K45" s="122" t="str">
        <f t="shared" si="18"/>
        <v/>
      </c>
      <c r="L45" s="122" t="str">
        <f t="shared" si="18"/>
        <v/>
      </c>
      <c r="M45" s="146" t="str">
        <f t="shared" si="18"/>
        <v/>
      </c>
      <c r="N45" s="99" t="str">
        <f t="shared" si="18"/>
        <v/>
      </c>
      <c r="O45" s="122" t="str">
        <f t="shared" si="18"/>
        <v/>
      </c>
      <c r="P45" s="122" t="str">
        <f t="shared" si="18"/>
        <v/>
      </c>
      <c r="Q45" s="122" t="str">
        <f t="shared" si="18"/>
        <v/>
      </c>
      <c r="R45" s="122" t="str">
        <f t="shared" si="18"/>
        <v/>
      </c>
      <c r="S45" s="122" t="str">
        <f t="shared" si="18"/>
        <v/>
      </c>
      <c r="T45" s="146" t="str">
        <f t="shared" si="18"/>
        <v/>
      </c>
      <c r="U45" s="99" t="str">
        <f t="shared" si="18"/>
        <v/>
      </c>
      <c r="V45" s="122" t="str">
        <f t="shared" si="18"/>
        <v/>
      </c>
      <c r="W45" s="122" t="str">
        <f t="shared" si="18"/>
        <v/>
      </c>
      <c r="X45" s="122" t="str">
        <f t="shared" si="18"/>
        <v/>
      </c>
      <c r="Y45" s="122" t="str">
        <f t="shared" si="18"/>
        <v/>
      </c>
      <c r="Z45" s="122" t="str">
        <f t="shared" si="18"/>
        <v/>
      </c>
      <c r="AA45" s="146" t="str">
        <f t="shared" si="18"/>
        <v/>
      </c>
      <c r="AB45" s="99" t="str">
        <f t="shared" si="18"/>
        <v/>
      </c>
      <c r="AC45" s="122" t="str">
        <f t="shared" si="18"/>
        <v/>
      </c>
      <c r="AD45" s="122" t="str">
        <f t="shared" si="18"/>
        <v/>
      </c>
      <c r="AE45" s="122" t="str">
        <f t="shared" si="18"/>
        <v/>
      </c>
      <c r="AF45" s="122" t="str">
        <f t="shared" si="18"/>
        <v/>
      </c>
      <c r="AG45" s="122" t="str">
        <f t="shared" si="18"/>
        <v/>
      </c>
      <c r="AH45" s="146" t="str">
        <f t="shared" si="18"/>
        <v/>
      </c>
      <c r="AI45" s="250" t="str">
        <f t="shared" si="18"/>
        <v/>
      </c>
      <c r="AJ45" s="122" t="str">
        <f t="shared" si="18"/>
        <v/>
      </c>
      <c r="AK45" s="122" t="str">
        <f t="shared" si="18"/>
        <v/>
      </c>
      <c r="AL45" s="278">
        <f>SUM(G45:AH45)</f>
        <v>0</v>
      </c>
      <c r="AM45" s="296">
        <f>AL45/4</f>
        <v>0</v>
      </c>
      <c r="AN45" s="317" t="str">
        <f>IF(C44="","",C44)</f>
        <v/>
      </c>
      <c r="AO45" s="336" t="str">
        <f>IF(D44="","",D44)</f>
        <v/>
      </c>
      <c r="AP45" s="348" t="str">
        <f>IF(D44&lt;&gt;"",VLOOKUP(D44,$AU$2:$AV$6,2,FALSE),"")</f>
        <v/>
      </c>
      <c r="AQ45" s="296">
        <f>ROUNDDOWN(AL45/$AL$6,2)</f>
        <v>0</v>
      </c>
      <c r="AR45" s="296">
        <f>IF(AP45=1,"",AQ45)</f>
        <v>0</v>
      </c>
    </row>
    <row r="46" spans="1:44" ht="15.95" customHeight="1">
      <c r="A46" s="3"/>
      <c r="B46" s="11" t="s">
        <v>73</v>
      </c>
      <c r="C46" s="23"/>
      <c r="D46" s="45"/>
      <c r="E46" s="60"/>
      <c r="F46" s="79" t="s">
        <v>229</v>
      </c>
      <c r="G46" s="98"/>
      <c r="H46" s="121"/>
      <c r="I46" s="130"/>
      <c r="J46" s="130"/>
      <c r="K46" s="130"/>
      <c r="L46" s="130"/>
      <c r="M46" s="145"/>
      <c r="N46" s="98"/>
      <c r="O46" s="121"/>
      <c r="P46" s="130"/>
      <c r="Q46" s="130"/>
      <c r="R46" s="130"/>
      <c r="S46" s="130"/>
      <c r="T46" s="145"/>
      <c r="U46" s="98"/>
      <c r="V46" s="121"/>
      <c r="W46" s="130"/>
      <c r="X46" s="130"/>
      <c r="Y46" s="130"/>
      <c r="Z46" s="130"/>
      <c r="AA46" s="145"/>
      <c r="AB46" s="98"/>
      <c r="AC46" s="121"/>
      <c r="AD46" s="130"/>
      <c r="AE46" s="130"/>
      <c r="AF46" s="130"/>
      <c r="AG46" s="130"/>
      <c r="AH46" s="145"/>
      <c r="AI46" s="251"/>
      <c r="AJ46" s="121"/>
      <c r="AK46" s="121"/>
      <c r="AL46" s="277">
        <f>SUM(G47:AK47)</f>
        <v>0</v>
      </c>
      <c r="AM46" s="295"/>
      <c r="AN46" s="316"/>
      <c r="AO46" s="335"/>
      <c r="AP46" s="295"/>
      <c r="AQ46" s="347"/>
      <c r="AR46" s="347"/>
    </row>
    <row r="47" spans="1:44" ht="15.95" customHeight="1">
      <c r="A47" s="3"/>
      <c r="B47" s="11"/>
      <c r="C47" s="24"/>
      <c r="D47" s="46"/>
      <c r="E47" s="61"/>
      <c r="F47" s="80" t="s">
        <v>63</v>
      </c>
      <c r="G47" s="99" t="str">
        <f t="shared" ref="G47:AK47" si="19">IF(G46&lt;&gt;"",VLOOKUP(G46,$AC$197:$AL$221,9,FALSE),"")</f>
        <v/>
      </c>
      <c r="H47" s="122" t="str">
        <f t="shared" si="19"/>
        <v/>
      </c>
      <c r="I47" s="122" t="str">
        <f t="shared" si="19"/>
        <v/>
      </c>
      <c r="J47" s="122" t="str">
        <f t="shared" si="19"/>
        <v/>
      </c>
      <c r="K47" s="122" t="str">
        <f t="shared" si="19"/>
        <v/>
      </c>
      <c r="L47" s="122" t="str">
        <f t="shared" si="19"/>
        <v/>
      </c>
      <c r="M47" s="146" t="str">
        <f t="shared" si="19"/>
        <v/>
      </c>
      <c r="N47" s="99" t="str">
        <f t="shared" si="19"/>
        <v/>
      </c>
      <c r="O47" s="122" t="str">
        <f t="shared" si="19"/>
        <v/>
      </c>
      <c r="P47" s="122" t="str">
        <f t="shared" si="19"/>
        <v/>
      </c>
      <c r="Q47" s="122" t="str">
        <f t="shared" si="19"/>
        <v/>
      </c>
      <c r="R47" s="122" t="str">
        <f t="shared" si="19"/>
        <v/>
      </c>
      <c r="S47" s="122" t="str">
        <f t="shared" si="19"/>
        <v/>
      </c>
      <c r="T47" s="146" t="str">
        <f t="shared" si="19"/>
        <v/>
      </c>
      <c r="U47" s="99" t="str">
        <f t="shared" si="19"/>
        <v/>
      </c>
      <c r="V47" s="122" t="str">
        <f t="shared" si="19"/>
        <v/>
      </c>
      <c r="W47" s="122" t="str">
        <f t="shared" si="19"/>
        <v/>
      </c>
      <c r="X47" s="122" t="str">
        <f t="shared" si="19"/>
        <v/>
      </c>
      <c r="Y47" s="122" t="str">
        <f t="shared" si="19"/>
        <v/>
      </c>
      <c r="Z47" s="122" t="str">
        <f t="shared" si="19"/>
        <v/>
      </c>
      <c r="AA47" s="146" t="str">
        <f t="shared" si="19"/>
        <v/>
      </c>
      <c r="AB47" s="99" t="str">
        <f t="shared" si="19"/>
        <v/>
      </c>
      <c r="AC47" s="122" t="str">
        <f t="shared" si="19"/>
        <v/>
      </c>
      <c r="AD47" s="122" t="str">
        <f t="shared" si="19"/>
        <v/>
      </c>
      <c r="AE47" s="122" t="str">
        <f t="shared" si="19"/>
        <v/>
      </c>
      <c r="AF47" s="122" t="str">
        <f t="shared" si="19"/>
        <v/>
      </c>
      <c r="AG47" s="122" t="str">
        <f t="shared" si="19"/>
        <v/>
      </c>
      <c r="AH47" s="146" t="str">
        <f t="shared" si="19"/>
        <v/>
      </c>
      <c r="AI47" s="250" t="str">
        <f t="shared" si="19"/>
        <v/>
      </c>
      <c r="AJ47" s="122" t="str">
        <f t="shared" si="19"/>
        <v/>
      </c>
      <c r="AK47" s="122" t="str">
        <f t="shared" si="19"/>
        <v/>
      </c>
      <c r="AL47" s="278">
        <f>SUM(G47:AH47)</f>
        <v>0</v>
      </c>
      <c r="AM47" s="296">
        <f>AL47/4</f>
        <v>0</v>
      </c>
      <c r="AN47" s="317" t="str">
        <f>IF(C46="","",C46)</f>
        <v/>
      </c>
      <c r="AO47" s="336" t="str">
        <f>IF(D46="","",D46)</f>
        <v/>
      </c>
      <c r="AP47" s="348" t="str">
        <f>IF(D46&lt;&gt;"",VLOOKUP(D46,$AU$2:$AV$6,2,FALSE),"")</f>
        <v/>
      </c>
      <c r="AQ47" s="296">
        <f>ROUNDDOWN(AL47/$AL$6,2)</f>
        <v>0</v>
      </c>
      <c r="AR47" s="296">
        <f>IF(AP47=1,"",AQ47)</f>
        <v>0</v>
      </c>
    </row>
    <row r="48" spans="1:44" ht="15.95" customHeight="1">
      <c r="A48" s="3"/>
      <c r="B48" s="11" t="s">
        <v>66</v>
      </c>
      <c r="C48" s="23"/>
      <c r="D48" s="45"/>
      <c r="E48" s="60"/>
      <c r="F48" s="79" t="s">
        <v>229</v>
      </c>
      <c r="G48" s="98"/>
      <c r="H48" s="121"/>
      <c r="I48" s="130"/>
      <c r="J48" s="130"/>
      <c r="K48" s="130"/>
      <c r="L48" s="130"/>
      <c r="M48" s="145"/>
      <c r="N48" s="98"/>
      <c r="O48" s="121"/>
      <c r="P48" s="130"/>
      <c r="Q48" s="130"/>
      <c r="R48" s="130"/>
      <c r="S48" s="130"/>
      <c r="T48" s="145"/>
      <c r="U48" s="98"/>
      <c r="V48" s="121"/>
      <c r="W48" s="130"/>
      <c r="X48" s="130"/>
      <c r="Y48" s="130"/>
      <c r="Z48" s="130"/>
      <c r="AA48" s="145"/>
      <c r="AB48" s="98"/>
      <c r="AC48" s="121"/>
      <c r="AD48" s="130"/>
      <c r="AE48" s="130"/>
      <c r="AF48" s="130"/>
      <c r="AG48" s="130"/>
      <c r="AH48" s="145"/>
      <c r="AI48" s="251"/>
      <c r="AJ48" s="121"/>
      <c r="AK48" s="121"/>
      <c r="AL48" s="277">
        <f>SUM(G49:AK49)</f>
        <v>0</v>
      </c>
      <c r="AM48" s="295"/>
      <c r="AN48" s="316"/>
      <c r="AO48" s="335"/>
      <c r="AP48" s="295"/>
      <c r="AQ48" s="347"/>
      <c r="AR48" s="347"/>
    </row>
    <row r="49" spans="1:44" ht="15.95" customHeight="1">
      <c r="A49" s="3"/>
      <c r="B49" s="11"/>
      <c r="C49" s="24"/>
      <c r="D49" s="46"/>
      <c r="E49" s="61"/>
      <c r="F49" s="80" t="s">
        <v>63</v>
      </c>
      <c r="G49" s="99" t="str">
        <f t="shared" ref="G49:AK49" si="20">IF(G48&lt;&gt;"",VLOOKUP(G48,$AC$197:$AL$221,9,FALSE),"")</f>
        <v/>
      </c>
      <c r="H49" s="122" t="str">
        <f t="shared" si="20"/>
        <v/>
      </c>
      <c r="I49" s="122" t="str">
        <f t="shared" si="20"/>
        <v/>
      </c>
      <c r="J49" s="122" t="str">
        <f t="shared" si="20"/>
        <v/>
      </c>
      <c r="K49" s="122" t="str">
        <f t="shared" si="20"/>
        <v/>
      </c>
      <c r="L49" s="122" t="str">
        <f t="shared" si="20"/>
        <v/>
      </c>
      <c r="M49" s="146" t="str">
        <f t="shared" si="20"/>
        <v/>
      </c>
      <c r="N49" s="99" t="str">
        <f t="shared" si="20"/>
        <v/>
      </c>
      <c r="O49" s="122" t="str">
        <f t="shared" si="20"/>
        <v/>
      </c>
      <c r="P49" s="122" t="str">
        <f t="shared" si="20"/>
        <v/>
      </c>
      <c r="Q49" s="122" t="str">
        <f t="shared" si="20"/>
        <v/>
      </c>
      <c r="R49" s="122" t="str">
        <f t="shared" si="20"/>
        <v/>
      </c>
      <c r="S49" s="122" t="str">
        <f t="shared" si="20"/>
        <v/>
      </c>
      <c r="T49" s="146" t="str">
        <f t="shared" si="20"/>
        <v/>
      </c>
      <c r="U49" s="99" t="str">
        <f t="shared" si="20"/>
        <v/>
      </c>
      <c r="V49" s="122" t="str">
        <f t="shared" si="20"/>
        <v/>
      </c>
      <c r="W49" s="122" t="str">
        <f t="shared" si="20"/>
        <v/>
      </c>
      <c r="X49" s="122" t="str">
        <f t="shared" si="20"/>
        <v/>
      </c>
      <c r="Y49" s="122" t="str">
        <f t="shared" si="20"/>
        <v/>
      </c>
      <c r="Z49" s="122" t="str">
        <f t="shared" si="20"/>
        <v/>
      </c>
      <c r="AA49" s="146" t="str">
        <f t="shared" si="20"/>
        <v/>
      </c>
      <c r="AB49" s="99" t="str">
        <f t="shared" si="20"/>
        <v/>
      </c>
      <c r="AC49" s="122" t="str">
        <f t="shared" si="20"/>
        <v/>
      </c>
      <c r="AD49" s="122" t="str">
        <f t="shared" si="20"/>
        <v/>
      </c>
      <c r="AE49" s="122" t="str">
        <f t="shared" si="20"/>
        <v/>
      </c>
      <c r="AF49" s="122" t="str">
        <f t="shared" si="20"/>
        <v/>
      </c>
      <c r="AG49" s="122" t="str">
        <f t="shared" si="20"/>
        <v/>
      </c>
      <c r="AH49" s="146" t="str">
        <f t="shared" si="20"/>
        <v/>
      </c>
      <c r="AI49" s="250" t="str">
        <f t="shared" si="20"/>
        <v/>
      </c>
      <c r="AJ49" s="122" t="str">
        <f t="shared" si="20"/>
        <v/>
      </c>
      <c r="AK49" s="122" t="str">
        <f t="shared" si="20"/>
        <v/>
      </c>
      <c r="AL49" s="278">
        <f>SUM(G49:AH49)</f>
        <v>0</v>
      </c>
      <c r="AM49" s="296">
        <f>AL49/4</f>
        <v>0</v>
      </c>
      <c r="AN49" s="317" t="str">
        <f>IF(C48="","",C48)</f>
        <v/>
      </c>
      <c r="AO49" s="336" t="str">
        <f>IF(D48="","",D48)</f>
        <v/>
      </c>
      <c r="AP49" s="348" t="str">
        <f>IF(D48&lt;&gt;"",VLOOKUP(D48,$AU$2:$AV$6,2,FALSE),"")</f>
        <v/>
      </c>
      <c r="AQ49" s="296">
        <f>ROUNDDOWN(AL49/$AL$6,2)</f>
        <v>0</v>
      </c>
      <c r="AR49" s="296">
        <f>IF(AP49=1,"",AQ49)</f>
        <v>0</v>
      </c>
    </row>
    <row r="50" spans="1:44" ht="15.95" customHeight="1">
      <c r="A50" s="3"/>
      <c r="B50" s="11" t="s">
        <v>32</v>
      </c>
      <c r="C50" s="23"/>
      <c r="D50" s="45"/>
      <c r="E50" s="60"/>
      <c r="F50" s="79" t="s">
        <v>229</v>
      </c>
      <c r="G50" s="98"/>
      <c r="H50" s="121"/>
      <c r="I50" s="130"/>
      <c r="J50" s="130"/>
      <c r="K50" s="130"/>
      <c r="L50" s="130"/>
      <c r="M50" s="145"/>
      <c r="N50" s="98"/>
      <c r="O50" s="121"/>
      <c r="P50" s="130"/>
      <c r="Q50" s="130"/>
      <c r="R50" s="130"/>
      <c r="S50" s="130"/>
      <c r="T50" s="145"/>
      <c r="U50" s="98"/>
      <c r="V50" s="121"/>
      <c r="W50" s="130"/>
      <c r="X50" s="130"/>
      <c r="Y50" s="130"/>
      <c r="Z50" s="130"/>
      <c r="AA50" s="145"/>
      <c r="AB50" s="98"/>
      <c r="AC50" s="121"/>
      <c r="AD50" s="130"/>
      <c r="AE50" s="130"/>
      <c r="AF50" s="130"/>
      <c r="AG50" s="130"/>
      <c r="AH50" s="145"/>
      <c r="AI50" s="249"/>
      <c r="AJ50" s="130"/>
      <c r="AK50" s="130"/>
      <c r="AL50" s="277">
        <f>SUM(G51:AK51)</f>
        <v>0</v>
      </c>
      <c r="AM50" s="295"/>
      <c r="AN50" s="316"/>
      <c r="AO50" s="335"/>
      <c r="AP50" s="295"/>
      <c r="AQ50" s="347"/>
      <c r="AR50" s="347"/>
    </row>
    <row r="51" spans="1:44" ht="15.95" customHeight="1">
      <c r="A51" s="3"/>
      <c r="B51" s="11"/>
      <c r="C51" s="24"/>
      <c r="D51" s="46"/>
      <c r="E51" s="61"/>
      <c r="F51" s="80" t="s">
        <v>63</v>
      </c>
      <c r="G51" s="99" t="str">
        <f t="shared" ref="G51:AK51" si="21">IF(G50&lt;&gt;"",VLOOKUP(G50,$AC$197:$AL$221,9,FALSE),"")</f>
        <v/>
      </c>
      <c r="H51" s="122" t="str">
        <f t="shared" si="21"/>
        <v/>
      </c>
      <c r="I51" s="122" t="str">
        <f t="shared" si="21"/>
        <v/>
      </c>
      <c r="J51" s="122" t="str">
        <f t="shared" si="21"/>
        <v/>
      </c>
      <c r="K51" s="122" t="str">
        <f t="shared" si="21"/>
        <v/>
      </c>
      <c r="L51" s="122" t="str">
        <f t="shared" si="21"/>
        <v/>
      </c>
      <c r="M51" s="146" t="str">
        <f t="shared" si="21"/>
        <v/>
      </c>
      <c r="N51" s="99" t="str">
        <f t="shared" si="21"/>
        <v/>
      </c>
      <c r="O51" s="122" t="str">
        <f t="shared" si="21"/>
        <v/>
      </c>
      <c r="P51" s="122" t="str">
        <f t="shared" si="21"/>
        <v/>
      </c>
      <c r="Q51" s="122" t="str">
        <f t="shared" si="21"/>
        <v/>
      </c>
      <c r="R51" s="122" t="str">
        <f t="shared" si="21"/>
        <v/>
      </c>
      <c r="S51" s="122" t="str">
        <f t="shared" si="21"/>
        <v/>
      </c>
      <c r="T51" s="146" t="str">
        <f t="shared" si="21"/>
        <v/>
      </c>
      <c r="U51" s="99" t="str">
        <f t="shared" si="21"/>
        <v/>
      </c>
      <c r="V51" s="122" t="str">
        <f t="shared" si="21"/>
        <v/>
      </c>
      <c r="W51" s="122" t="str">
        <f t="shared" si="21"/>
        <v/>
      </c>
      <c r="X51" s="122" t="str">
        <f t="shared" si="21"/>
        <v/>
      </c>
      <c r="Y51" s="122" t="str">
        <f t="shared" si="21"/>
        <v/>
      </c>
      <c r="Z51" s="122" t="str">
        <f t="shared" si="21"/>
        <v/>
      </c>
      <c r="AA51" s="146" t="str">
        <f t="shared" si="21"/>
        <v/>
      </c>
      <c r="AB51" s="99" t="str">
        <f t="shared" si="21"/>
        <v/>
      </c>
      <c r="AC51" s="122" t="str">
        <f t="shared" si="21"/>
        <v/>
      </c>
      <c r="AD51" s="122" t="str">
        <f t="shared" si="21"/>
        <v/>
      </c>
      <c r="AE51" s="122" t="str">
        <f t="shared" si="21"/>
        <v/>
      </c>
      <c r="AF51" s="122" t="str">
        <f t="shared" si="21"/>
        <v/>
      </c>
      <c r="AG51" s="122" t="str">
        <f t="shared" si="21"/>
        <v/>
      </c>
      <c r="AH51" s="146" t="str">
        <f t="shared" si="21"/>
        <v/>
      </c>
      <c r="AI51" s="250" t="str">
        <f t="shared" si="21"/>
        <v/>
      </c>
      <c r="AJ51" s="122" t="str">
        <f t="shared" si="21"/>
        <v/>
      </c>
      <c r="AK51" s="122" t="str">
        <f t="shared" si="21"/>
        <v/>
      </c>
      <c r="AL51" s="278">
        <f>SUM(G51:AH51)</f>
        <v>0</v>
      </c>
      <c r="AM51" s="296">
        <f>AL51/4</f>
        <v>0</v>
      </c>
      <c r="AN51" s="317" t="str">
        <f>IF(C50="","",C50)</f>
        <v/>
      </c>
      <c r="AO51" s="336" t="str">
        <f>IF(D50="","",D50)</f>
        <v/>
      </c>
      <c r="AP51" s="348" t="str">
        <f>IF(D50&lt;&gt;"",VLOOKUP(D50,$AU$2:$AV$6,2,FALSE),"")</f>
        <v/>
      </c>
      <c r="AQ51" s="296">
        <f>ROUNDDOWN(AL51/$AL$6,2)</f>
        <v>0</v>
      </c>
      <c r="AR51" s="296">
        <f>IF(AP51=1,"",AQ51)</f>
        <v>0</v>
      </c>
    </row>
    <row r="52" spans="1:44" ht="15.95" customHeight="1">
      <c r="A52" s="3"/>
      <c r="B52" s="11" t="s">
        <v>29</v>
      </c>
      <c r="C52" s="23"/>
      <c r="D52" s="45"/>
      <c r="E52" s="60"/>
      <c r="F52" s="79" t="s">
        <v>229</v>
      </c>
      <c r="G52" s="98"/>
      <c r="H52" s="121"/>
      <c r="I52" s="130"/>
      <c r="J52" s="130"/>
      <c r="K52" s="130"/>
      <c r="L52" s="130"/>
      <c r="M52" s="145"/>
      <c r="N52" s="98"/>
      <c r="O52" s="121"/>
      <c r="P52" s="130"/>
      <c r="Q52" s="130"/>
      <c r="R52" s="130"/>
      <c r="S52" s="130"/>
      <c r="T52" s="145"/>
      <c r="U52" s="98"/>
      <c r="V52" s="121"/>
      <c r="W52" s="130"/>
      <c r="X52" s="130"/>
      <c r="Y52" s="130"/>
      <c r="Z52" s="130"/>
      <c r="AA52" s="145"/>
      <c r="AB52" s="98"/>
      <c r="AC52" s="121"/>
      <c r="AD52" s="130"/>
      <c r="AE52" s="130"/>
      <c r="AF52" s="130"/>
      <c r="AG52" s="130"/>
      <c r="AH52" s="145"/>
      <c r="AI52" s="249"/>
      <c r="AJ52" s="130"/>
      <c r="AK52" s="130"/>
      <c r="AL52" s="277">
        <f>SUM(G53:AK53)</f>
        <v>0</v>
      </c>
      <c r="AM52" s="295"/>
      <c r="AN52" s="316"/>
      <c r="AO52" s="335"/>
      <c r="AP52" s="295"/>
      <c r="AQ52" s="347"/>
      <c r="AR52" s="347"/>
    </row>
    <row r="53" spans="1:44" ht="15.95" customHeight="1">
      <c r="A53" s="3"/>
      <c r="B53" s="11"/>
      <c r="C53" s="24"/>
      <c r="D53" s="46"/>
      <c r="E53" s="61"/>
      <c r="F53" s="80" t="s">
        <v>63</v>
      </c>
      <c r="G53" s="99" t="str">
        <f t="shared" ref="G53:AK53" si="22">IF(G52&lt;&gt;"",VLOOKUP(G52,$AC$197:$AL$221,9,FALSE),"")</f>
        <v/>
      </c>
      <c r="H53" s="122" t="str">
        <f t="shared" si="22"/>
        <v/>
      </c>
      <c r="I53" s="122" t="str">
        <f t="shared" si="22"/>
        <v/>
      </c>
      <c r="J53" s="122" t="str">
        <f t="shared" si="22"/>
        <v/>
      </c>
      <c r="K53" s="122" t="str">
        <f t="shared" si="22"/>
        <v/>
      </c>
      <c r="L53" s="122" t="str">
        <f t="shared" si="22"/>
        <v/>
      </c>
      <c r="M53" s="146" t="str">
        <f t="shared" si="22"/>
        <v/>
      </c>
      <c r="N53" s="99" t="str">
        <f t="shared" si="22"/>
        <v/>
      </c>
      <c r="O53" s="122" t="str">
        <f t="shared" si="22"/>
        <v/>
      </c>
      <c r="P53" s="122" t="str">
        <f t="shared" si="22"/>
        <v/>
      </c>
      <c r="Q53" s="122" t="str">
        <f t="shared" si="22"/>
        <v/>
      </c>
      <c r="R53" s="122" t="str">
        <f t="shared" si="22"/>
        <v/>
      </c>
      <c r="S53" s="122" t="str">
        <f t="shared" si="22"/>
        <v/>
      </c>
      <c r="T53" s="146" t="str">
        <f t="shared" si="22"/>
        <v/>
      </c>
      <c r="U53" s="99" t="str">
        <f t="shared" si="22"/>
        <v/>
      </c>
      <c r="V53" s="122" t="str">
        <f t="shared" si="22"/>
        <v/>
      </c>
      <c r="W53" s="122" t="str">
        <f t="shared" si="22"/>
        <v/>
      </c>
      <c r="X53" s="122" t="str">
        <f t="shared" si="22"/>
        <v/>
      </c>
      <c r="Y53" s="122" t="str">
        <f t="shared" si="22"/>
        <v/>
      </c>
      <c r="Z53" s="122" t="str">
        <f t="shared" si="22"/>
        <v/>
      </c>
      <c r="AA53" s="146" t="str">
        <f t="shared" si="22"/>
        <v/>
      </c>
      <c r="AB53" s="99" t="str">
        <f t="shared" si="22"/>
        <v/>
      </c>
      <c r="AC53" s="122" t="str">
        <f t="shared" si="22"/>
        <v/>
      </c>
      <c r="AD53" s="122" t="str">
        <f t="shared" si="22"/>
        <v/>
      </c>
      <c r="AE53" s="122" t="str">
        <f t="shared" si="22"/>
        <v/>
      </c>
      <c r="AF53" s="122" t="str">
        <f t="shared" si="22"/>
        <v/>
      </c>
      <c r="AG53" s="122" t="str">
        <f t="shared" si="22"/>
        <v/>
      </c>
      <c r="AH53" s="146" t="str">
        <f t="shared" si="22"/>
        <v/>
      </c>
      <c r="AI53" s="250" t="str">
        <f t="shared" si="22"/>
        <v/>
      </c>
      <c r="AJ53" s="122" t="str">
        <f t="shared" si="22"/>
        <v/>
      </c>
      <c r="AK53" s="122" t="str">
        <f t="shared" si="22"/>
        <v/>
      </c>
      <c r="AL53" s="278">
        <f>SUM(G53:AH53)</f>
        <v>0</v>
      </c>
      <c r="AM53" s="296">
        <f>AL53/4</f>
        <v>0</v>
      </c>
      <c r="AN53" s="317" t="str">
        <f>IF(C52="","",C52)</f>
        <v/>
      </c>
      <c r="AO53" s="336" t="str">
        <f>IF(D52="","",D52)</f>
        <v/>
      </c>
      <c r="AP53" s="348" t="str">
        <f>IF(D52&lt;&gt;"",VLOOKUP(D52,$AU$2:$AV$6,2,FALSE),"")</f>
        <v/>
      </c>
      <c r="AQ53" s="296">
        <f>ROUNDDOWN(AL53/$AL$6,2)</f>
        <v>0</v>
      </c>
      <c r="AR53" s="296">
        <f>IF(AP53=1,"",AQ53)</f>
        <v>0</v>
      </c>
    </row>
    <row r="54" spans="1:44" ht="15.95" customHeight="1">
      <c r="A54" s="3"/>
      <c r="B54" s="11" t="s">
        <v>41</v>
      </c>
      <c r="C54" s="23"/>
      <c r="D54" s="45"/>
      <c r="E54" s="60"/>
      <c r="F54" s="79" t="s">
        <v>229</v>
      </c>
      <c r="G54" s="98"/>
      <c r="H54" s="121"/>
      <c r="I54" s="130"/>
      <c r="J54" s="130"/>
      <c r="K54" s="130"/>
      <c r="L54" s="130"/>
      <c r="M54" s="145"/>
      <c r="N54" s="98"/>
      <c r="O54" s="121"/>
      <c r="P54" s="130"/>
      <c r="Q54" s="130"/>
      <c r="R54" s="130"/>
      <c r="S54" s="130"/>
      <c r="T54" s="145"/>
      <c r="U54" s="98"/>
      <c r="V54" s="121"/>
      <c r="W54" s="130"/>
      <c r="X54" s="130"/>
      <c r="Y54" s="130"/>
      <c r="Z54" s="130"/>
      <c r="AA54" s="145"/>
      <c r="AB54" s="98"/>
      <c r="AC54" s="121"/>
      <c r="AD54" s="130"/>
      <c r="AE54" s="130"/>
      <c r="AF54" s="130"/>
      <c r="AG54" s="130"/>
      <c r="AH54" s="145"/>
      <c r="AI54" s="251"/>
      <c r="AJ54" s="121"/>
      <c r="AK54" s="121"/>
      <c r="AL54" s="277">
        <f>SUM(G55:AK55)</f>
        <v>0</v>
      </c>
      <c r="AM54" s="295"/>
      <c r="AN54" s="316"/>
      <c r="AO54" s="335"/>
      <c r="AP54" s="295"/>
      <c r="AQ54" s="347"/>
      <c r="AR54" s="347"/>
    </row>
    <row r="55" spans="1:44" ht="15.95" customHeight="1">
      <c r="A55" s="3"/>
      <c r="B55" s="11"/>
      <c r="C55" s="24"/>
      <c r="D55" s="46"/>
      <c r="E55" s="61"/>
      <c r="F55" s="80" t="s">
        <v>63</v>
      </c>
      <c r="G55" s="99" t="str">
        <f t="shared" ref="G55:AK55" si="23">IF(G54&lt;&gt;"",VLOOKUP(G54,$AC$197:$AL$221,9,FALSE),"")</f>
        <v/>
      </c>
      <c r="H55" s="122" t="str">
        <f t="shared" si="23"/>
        <v/>
      </c>
      <c r="I55" s="122" t="str">
        <f t="shared" si="23"/>
        <v/>
      </c>
      <c r="J55" s="122" t="str">
        <f t="shared" si="23"/>
        <v/>
      </c>
      <c r="K55" s="122" t="str">
        <f t="shared" si="23"/>
        <v/>
      </c>
      <c r="L55" s="122" t="str">
        <f t="shared" si="23"/>
        <v/>
      </c>
      <c r="M55" s="146" t="str">
        <f t="shared" si="23"/>
        <v/>
      </c>
      <c r="N55" s="99" t="str">
        <f t="shared" si="23"/>
        <v/>
      </c>
      <c r="O55" s="122" t="str">
        <f t="shared" si="23"/>
        <v/>
      </c>
      <c r="P55" s="122" t="str">
        <f t="shared" si="23"/>
        <v/>
      </c>
      <c r="Q55" s="122" t="str">
        <f t="shared" si="23"/>
        <v/>
      </c>
      <c r="R55" s="122" t="str">
        <f t="shared" si="23"/>
        <v/>
      </c>
      <c r="S55" s="122" t="str">
        <f t="shared" si="23"/>
        <v/>
      </c>
      <c r="T55" s="146" t="str">
        <f t="shared" si="23"/>
        <v/>
      </c>
      <c r="U55" s="99" t="str">
        <f t="shared" si="23"/>
        <v/>
      </c>
      <c r="V55" s="122" t="str">
        <f t="shared" si="23"/>
        <v/>
      </c>
      <c r="W55" s="122" t="str">
        <f t="shared" si="23"/>
        <v/>
      </c>
      <c r="X55" s="122" t="str">
        <f t="shared" si="23"/>
        <v/>
      </c>
      <c r="Y55" s="122" t="str">
        <f t="shared" si="23"/>
        <v/>
      </c>
      <c r="Z55" s="122" t="str">
        <f t="shared" si="23"/>
        <v/>
      </c>
      <c r="AA55" s="146" t="str">
        <f t="shared" si="23"/>
        <v/>
      </c>
      <c r="AB55" s="99" t="str">
        <f t="shared" si="23"/>
        <v/>
      </c>
      <c r="AC55" s="122" t="str">
        <f t="shared" si="23"/>
        <v/>
      </c>
      <c r="AD55" s="122" t="str">
        <f t="shared" si="23"/>
        <v/>
      </c>
      <c r="AE55" s="122" t="str">
        <f t="shared" si="23"/>
        <v/>
      </c>
      <c r="AF55" s="122" t="str">
        <f t="shared" si="23"/>
        <v/>
      </c>
      <c r="AG55" s="122" t="str">
        <f t="shared" si="23"/>
        <v/>
      </c>
      <c r="AH55" s="146" t="str">
        <f t="shared" si="23"/>
        <v/>
      </c>
      <c r="AI55" s="250" t="str">
        <f t="shared" si="23"/>
        <v/>
      </c>
      <c r="AJ55" s="122" t="str">
        <f t="shared" si="23"/>
        <v/>
      </c>
      <c r="AK55" s="122" t="str">
        <f t="shared" si="23"/>
        <v/>
      </c>
      <c r="AL55" s="278">
        <f>SUM(G55:AH55)</f>
        <v>0</v>
      </c>
      <c r="AM55" s="296">
        <f>AL55/4</f>
        <v>0</v>
      </c>
      <c r="AN55" s="317" t="str">
        <f>IF(C54="","",C54)</f>
        <v/>
      </c>
      <c r="AO55" s="336" t="str">
        <f>IF(D54="","",D54)</f>
        <v/>
      </c>
      <c r="AP55" s="348" t="str">
        <f>IF(D54&lt;&gt;"",VLOOKUP(D54,$AU$2:$AV$6,2,FALSE),"")</f>
        <v/>
      </c>
      <c r="AQ55" s="296">
        <f>ROUNDDOWN(AL55/$AL$6,2)</f>
        <v>0</v>
      </c>
      <c r="AR55" s="296">
        <f>IF(AP55=1,"",AQ55)</f>
        <v>0</v>
      </c>
    </row>
    <row r="56" spans="1:44" ht="15.95" customHeight="1">
      <c r="A56" s="3"/>
      <c r="B56" s="11" t="s">
        <v>38</v>
      </c>
      <c r="C56" s="23"/>
      <c r="D56" s="45"/>
      <c r="E56" s="60"/>
      <c r="F56" s="79" t="s">
        <v>229</v>
      </c>
      <c r="G56" s="98"/>
      <c r="H56" s="121"/>
      <c r="I56" s="130"/>
      <c r="J56" s="130"/>
      <c r="K56" s="130"/>
      <c r="L56" s="130"/>
      <c r="M56" s="145"/>
      <c r="N56" s="98"/>
      <c r="O56" s="121"/>
      <c r="P56" s="130"/>
      <c r="Q56" s="130"/>
      <c r="R56" s="130"/>
      <c r="S56" s="130"/>
      <c r="T56" s="145"/>
      <c r="U56" s="98"/>
      <c r="V56" s="121"/>
      <c r="W56" s="130"/>
      <c r="X56" s="130"/>
      <c r="Y56" s="130"/>
      <c r="Z56" s="130"/>
      <c r="AA56" s="145"/>
      <c r="AB56" s="98"/>
      <c r="AC56" s="121"/>
      <c r="AD56" s="130"/>
      <c r="AE56" s="130"/>
      <c r="AF56" s="130"/>
      <c r="AG56" s="130"/>
      <c r="AH56" s="145"/>
      <c r="AI56" s="251"/>
      <c r="AJ56" s="121"/>
      <c r="AK56" s="121"/>
      <c r="AL56" s="277">
        <f>SUM(G57:AK57)</f>
        <v>0</v>
      </c>
      <c r="AM56" s="295"/>
      <c r="AN56" s="316"/>
      <c r="AO56" s="335"/>
      <c r="AP56" s="295"/>
      <c r="AQ56" s="347"/>
      <c r="AR56" s="347"/>
    </row>
    <row r="57" spans="1:44" ht="15.95" customHeight="1">
      <c r="A57" s="3"/>
      <c r="B57" s="11"/>
      <c r="C57" s="24"/>
      <c r="D57" s="46"/>
      <c r="E57" s="61"/>
      <c r="F57" s="80" t="s">
        <v>63</v>
      </c>
      <c r="G57" s="99" t="str">
        <f t="shared" ref="G57:AK57" si="24">IF(G56&lt;&gt;"",VLOOKUP(G56,$AC$197:$AL$221,9,FALSE),"")</f>
        <v/>
      </c>
      <c r="H57" s="122" t="str">
        <f t="shared" si="24"/>
        <v/>
      </c>
      <c r="I57" s="122" t="str">
        <f t="shared" si="24"/>
        <v/>
      </c>
      <c r="J57" s="122" t="str">
        <f t="shared" si="24"/>
        <v/>
      </c>
      <c r="K57" s="122" t="str">
        <f t="shared" si="24"/>
        <v/>
      </c>
      <c r="L57" s="122" t="str">
        <f t="shared" si="24"/>
        <v/>
      </c>
      <c r="M57" s="146" t="str">
        <f t="shared" si="24"/>
        <v/>
      </c>
      <c r="N57" s="99" t="str">
        <f t="shared" si="24"/>
        <v/>
      </c>
      <c r="O57" s="122" t="str">
        <f t="shared" si="24"/>
        <v/>
      </c>
      <c r="P57" s="122" t="str">
        <f t="shared" si="24"/>
        <v/>
      </c>
      <c r="Q57" s="122" t="str">
        <f t="shared" si="24"/>
        <v/>
      </c>
      <c r="R57" s="122" t="str">
        <f t="shared" si="24"/>
        <v/>
      </c>
      <c r="S57" s="122" t="str">
        <f t="shared" si="24"/>
        <v/>
      </c>
      <c r="T57" s="146" t="str">
        <f t="shared" si="24"/>
        <v/>
      </c>
      <c r="U57" s="99" t="str">
        <f t="shared" si="24"/>
        <v/>
      </c>
      <c r="V57" s="122" t="str">
        <f t="shared" si="24"/>
        <v/>
      </c>
      <c r="W57" s="122" t="str">
        <f t="shared" si="24"/>
        <v/>
      </c>
      <c r="X57" s="122" t="str">
        <f t="shared" si="24"/>
        <v/>
      </c>
      <c r="Y57" s="122" t="str">
        <f t="shared" si="24"/>
        <v/>
      </c>
      <c r="Z57" s="122" t="str">
        <f t="shared" si="24"/>
        <v/>
      </c>
      <c r="AA57" s="146" t="str">
        <f t="shared" si="24"/>
        <v/>
      </c>
      <c r="AB57" s="99" t="str">
        <f t="shared" si="24"/>
        <v/>
      </c>
      <c r="AC57" s="122" t="str">
        <f t="shared" si="24"/>
        <v/>
      </c>
      <c r="AD57" s="122" t="str">
        <f t="shared" si="24"/>
        <v/>
      </c>
      <c r="AE57" s="122" t="str">
        <f t="shared" si="24"/>
        <v/>
      </c>
      <c r="AF57" s="122" t="str">
        <f t="shared" si="24"/>
        <v/>
      </c>
      <c r="AG57" s="122" t="str">
        <f t="shared" si="24"/>
        <v/>
      </c>
      <c r="AH57" s="146" t="str">
        <f t="shared" si="24"/>
        <v/>
      </c>
      <c r="AI57" s="250" t="str">
        <f t="shared" si="24"/>
        <v/>
      </c>
      <c r="AJ57" s="122" t="str">
        <f t="shared" si="24"/>
        <v/>
      </c>
      <c r="AK57" s="122" t="str">
        <f t="shared" si="24"/>
        <v/>
      </c>
      <c r="AL57" s="278">
        <f>SUM(G57:AH57)</f>
        <v>0</v>
      </c>
      <c r="AM57" s="296">
        <f>AL57/4</f>
        <v>0</v>
      </c>
      <c r="AN57" s="317" t="str">
        <f>IF(C56="","",C56)</f>
        <v/>
      </c>
      <c r="AO57" s="336" t="str">
        <f>IF(D56="","",D56)</f>
        <v/>
      </c>
      <c r="AP57" s="348" t="str">
        <f>IF(D56&lt;&gt;"",VLOOKUP(D56,$AU$2:$AV$6,2,FALSE),"")</f>
        <v/>
      </c>
      <c r="AQ57" s="296">
        <f>ROUNDDOWN(AL57/$AL$6,2)</f>
        <v>0</v>
      </c>
      <c r="AR57" s="296">
        <f>IF(AP57=1,"",AQ57)</f>
        <v>0</v>
      </c>
    </row>
    <row r="58" spans="1:44" ht="15.95" customHeight="1">
      <c r="A58" s="3"/>
      <c r="B58" s="11" t="s">
        <v>86</v>
      </c>
      <c r="C58" s="23"/>
      <c r="D58" s="45"/>
      <c r="E58" s="60"/>
      <c r="F58" s="79" t="s">
        <v>229</v>
      </c>
      <c r="G58" s="98"/>
      <c r="H58" s="121"/>
      <c r="I58" s="130"/>
      <c r="J58" s="130"/>
      <c r="K58" s="130"/>
      <c r="L58" s="130"/>
      <c r="M58" s="145"/>
      <c r="N58" s="98"/>
      <c r="O58" s="121"/>
      <c r="P58" s="130"/>
      <c r="Q58" s="130"/>
      <c r="R58" s="130"/>
      <c r="S58" s="130"/>
      <c r="T58" s="145"/>
      <c r="U58" s="98"/>
      <c r="V58" s="121"/>
      <c r="W58" s="130"/>
      <c r="X58" s="130"/>
      <c r="Y58" s="130"/>
      <c r="Z58" s="130"/>
      <c r="AA58" s="145"/>
      <c r="AB58" s="98"/>
      <c r="AC58" s="121"/>
      <c r="AD58" s="130"/>
      <c r="AE58" s="130"/>
      <c r="AF58" s="130"/>
      <c r="AG58" s="130"/>
      <c r="AH58" s="145"/>
      <c r="AI58" s="249"/>
      <c r="AJ58" s="130"/>
      <c r="AK58" s="130"/>
      <c r="AL58" s="277">
        <f>SUM(G59:AK59)</f>
        <v>0</v>
      </c>
      <c r="AM58" s="295"/>
      <c r="AN58" s="316"/>
      <c r="AO58" s="335"/>
      <c r="AP58" s="295"/>
      <c r="AQ58" s="347"/>
      <c r="AR58" s="347"/>
    </row>
    <row r="59" spans="1:44" ht="15.95" customHeight="1">
      <c r="A59" s="3"/>
      <c r="B59" s="11"/>
      <c r="C59" s="24"/>
      <c r="D59" s="46"/>
      <c r="E59" s="61"/>
      <c r="F59" s="80" t="s">
        <v>63</v>
      </c>
      <c r="G59" s="99" t="str">
        <f t="shared" ref="G59:AK59" si="25">IF(G58&lt;&gt;"",VLOOKUP(G58,$AC$197:$AL$221,9,FALSE),"")</f>
        <v/>
      </c>
      <c r="H59" s="122" t="str">
        <f t="shared" si="25"/>
        <v/>
      </c>
      <c r="I59" s="122" t="str">
        <f t="shared" si="25"/>
        <v/>
      </c>
      <c r="J59" s="122" t="str">
        <f t="shared" si="25"/>
        <v/>
      </c>
      <c r="K59" s="122" t="str">
        <f t="shared" si="25"/>
        <v/>
      </c>
      <c r="L59" s="122" t="str">
        <f t="shared" si="25"/>
        <v/>
      </c>
      <c r="M59" s="146" t="str">
        <f t="shared" si="25"/>
        <v/>
      </c>
      <c r="N59" s="99" t="str">
        <f t="shared" si="25"/>
        <v/>
      </c>
      <c r="O59" s="122" t="str">
        <f t="shared" si="25"/>
        <v/>
      </c>
      <c r="P59" s="122" t="str">
        <f t="shared" si="25"/>
        <v/>
      </c>
      <c r="Q59" s="122" t="str">
        <f t="shared" si="25"/>
        <v/>
      </c>
      <c r="R59" s="122" t="str">
        <f t="shared" si="25"/>
        <v/>
      </c>
      <c r="S59" s="122" t="str">
        <f t="shared" si="25"/>
        <v/>
      </c>
      <c r="T59" s="146" t="str">
        <f t="shared" si="25"/>
        <v/>
      </c>
      <c r="U59" s="99" t="str">
        <f t="shared" si="25"/>
        <v/>
      </c>
      <c r="V59" s="122" t="str">
        <f t="shared" si="25"/>
        <v/>
      </c>
      <c r="W59" s="122" t="str">
        <f t="shared" si="25"/>
        <v/>
      </c>
      <c r="X59" s="122" t="str">
        <f t="shared" si="25"/>
        <v/>
      </c>
      <c r="Y59" s="122" t="str">
        <f t="shared" si="25"/>
        <v/>
      </c>
      <c r="Z59" s="122" t="str">
        <f t="shared" si="25"/>
        <v/>
      </c>
      <c r="AA59" s="146" t="str">
        <f t="shared" si="25"/>
        <v/>
      </c>
      <c r="AB59" s="99" t="str">
        <f t="shared" si="25"/>
        <v/>
      </c>
      <c r="AC59" s="122" t="str">
        <f t="shared" si="25"/>
        <v/>
      </c>
      <c r="AD59" s="122" t="str">
        <f t="shared" si="25"/>
        <v/>
      </c>
      <c r="AE59" s="122" t="str">
        <f t="shared" si="25"/>
        <v/>
      </c>
      <c r="AF59" s="122" t="str">
        <f t="shared" si="25"/>
        <v/>
      </c>
      <c r="AG59" s="122" t="str">
        <f t="shared" si="25"/>
        <v/>
      </c>
      <c r="AH59" s="146" t="str">
        <f t="shared" si="25"/>
        <v/>
      </c>
      <c r="AI59" s="250" t="str">
        <f t="shared" si="25"/>
        <v/>
      </c>
      <c r="AJ59" s="122" t="str">
        <f t="shared" si="25"/>
        <v/>
      </c>
      <c r="AK59" s="122" t="str">
        <f t="shared" si="25"/>
        <v/>
      </c>
      <c r="AL59" s="278">
        <f>SUM(G59:AH59)</f>
        <v>0</v>
      </c>
      <c r="AM59" s="296">
        <f>AL59/4</f>
        <v>0</v>
      </c>
      <c r="AN59" s="317" t="str">
        <f>IF(C58="","",C58)</f>
        <v/>
      </c>
      <c r="AO59" s="336" t="str">
        <f>IF(D58="","",D58)</f>
        <v/>
      </c>
      <c r="AP59" s="348" t="str">
        <f>IF(D58&lt;&gt;"",VLOOKUP(D58,$AU$2:$AV$6,2,FALSE),"")</f>
        <v/>
      </c>
      <c r="AQ59" s="296">
        <f>ROUNDDOWN(AL59/$AL$6,2)</f>
        <v>0</v>
      </c>
      <c r="AR59" s="296">
        <f>IF(AP59=1,"",AQ59)</f>
        <v>0</v>
      </c>
    </row>
    <row r="60" spans="1:44" ht="15.95" customHeight="1">
      <c r="A60" s="3"/>
      <c r="B60" s="11" t="s">
        <v>91</v>
      </c>
      <c r="C60" s="23"/>
      <c r="D60" s="45"/>
      <c r="E60" s="60"/>
      <c r="F60" s="79" t="s">
        <v>229</v>
      </c>
      <c r="G60" s="98"/>
      <c r="H60" s="121"/>
      <c r="I60" s="130"/>
      <c r="J60" s="130"/>
      <c r="K60" s="130"/>
      <c r="L60" s="130"/>
      <c r="M60" s="145"/>
      <c r="N60" s="98"/>
      <c r="O60" s="121"/>
      <c r="P60" s="130"/>
      <c r="Q60" s="130"/>
      <c r="R60" s="130"/>
      <c r="S60" s="130"/>
      <c r="T60" s="145"/>
      <c r="U60" s="98"/>
      <c r="V60" s="121"/>
      <c r="W60" s="130"/>
      <c r="X60" s="130"/>
      <c r="Y60" s="130"/>
      <c r="Z60" s="130"/>
      <c r="AA60" s="145"/>
      <c r="AB60" s="98"/>
      <c r="AC60" s="121"/>
      <c r="AD60" s="130"/>
      <c r="AE60" s="130"/>
      <c r="AF60" s="130"/>
      <c r="AG60" s="130"/>
      <c r="AH60" s="145"/>
      <c r="AI60" s="249"/>
      <c r="AJ60" s="130"/>
      <c r="AK60" s="130"/>
      <c r="AL60" s="277">
        <f>SUM(G61:AK61)</f>
        <v>0</v>
      </c>
      <c r="AM60" s="295"/>
      <c r="AN60" s="316"/>
      <c r="AO60" s="335"/>
      <c r="AP60" s="295"/>
      <c r="AQ60" s="347"/>
      <c r="AR60" s="347"/>
    </row>
    <row r="61" spans="1:44" ht="15.95" customHeight="1">
      <c r="A61" s="3"/>
      <c r="B61" s="11"/>
      <c r="C61" s="24"/>
      <c r="D61" s="46"/>
      <c r="E61" s="61"/>
      <c r="F61" s="80" t="s">
        <v>63</v>
      </c>
      <c r="G61" s="99" t="str">
        <f t="shared" ref="G61:AK61" si="26">IF(G60&lt;&gt;"",VLOOKUP(G60,$AC$197:$AL$221,9,FALSE),"")</f>
        <v/>
      </c>
      <c r="H61" s="122" t="str">
        <f t="shared" si="26"/>
        <v/>
      </c>
      <c r="I61" s="122" t="str">
        <f t="shared" si="26"/>
        <v/>
      </c>
      <c r="J61" s="122" t="str">
        <f t="shared" si="26"/>
        <v/>
      </c>
      <c r="K61" s="122" t="str">
        <f t="shared" si="26"/>
        <v/>
      </c>
      <c r="L61" s="122" t="str">
        <f t="shared" si="26"/>
        <v/>
      </c>
      <c r="M61" s="146" t="str">
        <f t="shared" si="26"/>
        <v/>
      </c>
      <c r="N61" s="99" t="str">
        <f t="shared" si="26"/>
        <v/>
      </c>
      <c r="O61" s="122" t="str">
        <f t="shared" si="26"/>
        <v/>
      </c>
      <c r="P61" s="122" t="str">
        <f t="shared" si="26"/>
        <v/>
      </c>
      <c r="Q61" s="122" t="str">
        <f t="shared" si="26"/>
        <v/>
      </c>
      <c r="R61" s="122" t="str">
        <f t="shared" si="26"/>
        <v/>
      </c>
      <c r="S61" s="122" t="str">
        <f t="shared" si="26"/>
        <v/>
      </c>
      <c r="T61" s="146" t="str">
        <f t="shared" si="26"/>
        <v/>
      </c>
      <c r="U61" s="99" t="str">
        <f t="shared" si="26"/>
        <v/>
      </c>
      <c r="V61" s="122" t="str">
        <f t="shared" si="26"/>
        <v/>
      </c>
      <c r="W61" s="122" t="str">
        <f t="shared" si="26"/>
        <v/>
      </c>
      <c r="X61" s="122" t="str">
        <f t="shared" si="26"/>
        <v/>
      </c>
      <c r="Y61" s="122" t="str">
        <f t="shared" si="26"/>
        <v/>
      </c>
      <c r="Z61" s="122" t="str">
        <f t="shared" si="26"/>
        <v/>
      </c>
      <c r="AA61" s="146" t="str">
        <f t="shared" si="26"/>
        <v/>
      </c>
      <c r="AB61" s="99" t="str">
        <f t="shared" si="26"/>
        <v/>
      </c>
      <c r="AC61" s="122" t="str">
        <f t="shared" si="26"/>
        <v/>
      </c>
      <c r="AD61" s="122" t="str">
        <f t="shared" si="26"/>
        <v/>
      </c>
      <c r="AE61" s="122" t="str">
        <f t="shared" si="26"/>
        <v/>
      </c>
      <c r="AF61" s="122" t="str">
        <f t="shared" si="26"/>
        <v/>
      </c>
      <c r="AG61" s="122" t="str">
        <f t="shared" si="26"/>
        <v/>
      </c>
      <c r="AH61" s="146" t="str">
        <f t="shared" si="26"/>
        <v/>
      </c>
      <c r="AI61" s="250" t="str">
        <f t="shared" si="26"/>
        <v/>
      </c>
      <c r="AJ61" s="122" t="str">
        <f t="shared" si="26"/>
        <v/>
      </c>
      <c r="AK61" s="122" t="str">
        <f t="shared" si="26"/>
        <v/>
      </c>
      <c r="AL61" s="278">
        <f>SUM(G61:AH61)</f>
        <v>0</v>
      </c>
      <c r="AM61" s="296">
        <f>AL61/4</f>
        <v>0</v>
      </c>
      <c r="AN61" s="317" t="str">
        <f>IF(C60="","",C60)</f>
        <v/>
      </c>
      <c r="AO61" s="336" t="str">
        <f>IF(D60="","",D60)</f>
        <v/>
      </c>
      <c r="AP61" s="348" t="str">
        <f>IF(D60&lt;&gt;"",VLOOKUP(D60,$AU$2:$AV$6,2,FALSE),"")</f>
        <v/>
      </c>
      <c r="AQ61" s="296">
        <f>ROUNDDOWN(AL61/$AL$6,2)</f>
        <v>0</v>
      </c>
      <c r="AR61" s="296">
        <f>IF(AP61=1,"",AQ61)</f>
        <v>0</v>
      </c>
    </row>
    <row r="62" spans="1:44" ht="15.95" customHeight="1">
      <c r="A62" s="3"/>
      <c r="B62" s="11" t="s">
        <v>92</v>
      </c>
      <c r="C62" s="23"/>
      <c r="D62" s="45"/>
      <c r="E62" s="60"/>
      <c r="F62" s="79" t="s">
        <v>229</v>
      </c>
      <c r="G62" s="98"/>
      <c r="H62" s="121"/>
      <c r="I62" s="130"/>
      <c r="J62" s="130"/>
      <c r="K62" s="130"/>
      <c r="L62" s="130"/>
      <c r="M62" s="145"/>
      <c r="N62" s="98"/>
      <c r="O62" s="121"/>
      <c r="P62" s="130"/>
      <c r="Q62" s="130"/>
      <c r="R62" s="130"/>
      <c r="S62" s="130"/>
      <c r="T62" s="145"/>
      <c r="U62" s="98"/>
      <c r="V62" s="121"/>
      <c r="W62" s="130"/>
      <c r="X62" s="130"/>
      <c r="Y62" s="130"/>
      <c r="Z62" s="130"/>
      <c r="AA62" s="145"/>
      <c r="AB62" s="98"/>
      <c r="AC62" s="121"/>
      <c r="AD62" s="130"/>
      <c r="AE62" s="130"/>
      <c r="AF62" s="130"/>
      <c r="AG62" s="130"/>
      <c r="AH62" s="145"/>
      <c r="AI62" s="251"/>
      <c r="AJ62" s="121"/>
      <c r="AK62" s="121"/>
      <c r="AL62" s="277">
        <f>SUM(G63:AK63)</f>
        <v>0</v>
      </c>
      <c r="AM62" s="295"/>
      <c r="AN62" s="316"/>
      <c r="AO62" s="335"/>
      <c r="AP62" s="295"/>
      <c r="AQ62" s="347"/>
      <c r="AR62" s="347"/>
    </row>
    <row r="63" spans="1:44" ht="15.95" customHeight="1">
      <c r="A63" s="3"/>
      <c r="B63" s="11"/>
      <c r="C63" s="24"/>
      <c r="D63" s="46"/>
      <c r="E63" s="61"/>
      <c r="F63" s="80" t="s">
        <v>63</v>
      </c>
      <c r="G63" s="99" t="str">
        <f t="shared" ref="G63:AK63" si="27">IF(G62&lt;&gt;"",VLOOKUP(G62,$AC$197:$AL$221,9,FALSE),"")</f>
        <v/>
      </c>
      <c r="H63" s="122" t="str">
        <f t="shared" si="27"/>
        <v/>
      </c>
      <c r="I63" s="122" t="str">
        <f t="shared" si="27"/>
        <v/>
      </c>
      <c r="J63" s="122" t="str">
        <f t="shared" si="27"/>
        <v/>
      </c>
      <c r="K63" s="122" t="str">
        <f t="shared" si="27"/>
        <v/>
      </c>
      <c r="L63" s="122" t="str">
        <f t="shared" si="27"/>
        <v/>
      </c>
      <c r="M63" s="146" t="str">
        <f t="shared" si="27"/>
        <v/>
      </c>
      <c r="N63" s="99" t="str">
        <f t="shared" si="27"/>
        <v/>
      </c>
      <c r="O63" s="122" t="str">
        <f t="shared" si="27"/>
        <v/>
      </c>
      <c r="P63" s="122" t="str">
        <f t="shared" si="27"/>
        <v/>
      </c>
      <c r="Q63" s="122" t="str">
        <f t="shared" si="27"/>
        <v/>
      </c>
      <c r="R63" s="122" t="str">
        <f t="shared" si="27"/>
        <v/>
      </c>
      <c r="S63" s="122" t="str">
        <f t="shared" si="27"/>
        <v/>
      </c>
      <c r="T63" s="146" t="str">
        <f t="shared" si="27"/>
        <v/>
      </c>
      <c r="U63" s="99" t="str">
        <f t="shared" si="27"/>
        <v/>
      </c>
      <c r="V63" s="122" t="str">
        <f t="shared" si="27"/>
        <v/>
      </c>
      <c r="W63" s="122" t="str">
        <f t="shared" si="27"/>
        <v/>
      </c>
      <c r="X63" s="122" t="str">
        <f t="shared" si="27"/>
        <v/>
      </c>
      <c r="Y63" s="122" t="str">
        <f t="shared" si="27"/>
        <v/>
      </c>
      <c r="Z63" s="122" t="str">
        <f t="shared" si="27"/>
        <v/>
      </c>
      <c r="AA63" s="146" t="str">
        <f t="shared" si="27"/>
        <v/>
      </c>
      <c r="AB63" s="99" t="str">
        <f t="shared" si="27"/>
        <v/>
      </c>
      <c r="AC63" s="122" t="str">
        <f t="shared" si="27"/>
        <v/>
      </c>
      <c r="AD63" s="122" t="str">
        <f t="shared" si="27"/>
        <v/>
      </c>
      <c r="AE63" s="122" t="str">
        <f t="shared" si="27"/>
        <v/>
      </c>
      <c r="AF63" s="122" t="str">
        <f t="shared" si="27"/>
        <v/>
      </c>
      <c r="AG63" s="122" t="str">
        <f t="shared" si="27"/>
        <v/>
      </c>
      <c r="AH63" s="146" t="str">
        <f t="shared" si="27"/>
        <v/>
      </c>
      <c r="AI63" s="250" t="str">
        <f t="shared" si="27"/>
        <v/>
      </c>
      <c r="AJ63" s="122" t="str">
        <f t="shared" si="27"/>
        <v/>
      </c>
      <c r="AK63" s="122" t="str">
        <f t="shared" si="27"/>
        <v/>
      </c>
      <c r="AL63" s="278">
        <f>SUM(G63:AH63)</f>
        <v>0</v>
      </c>
      <c r="AM63" s="296">
        <f>AL63/4</f>
        <v>0</v>
      </c>
      <c r="AN63" s="317" t="str">
        <f>IF(C62="","",C62)</f>
        <v/>
      </c>
      <c r="AO63" s="336" t="str">
        <f>IF(D62="","",D62)</f>
        <v/>
      </c>
      <c r="AP63" s="348" t="str">
        <f>IF(D62&lt;&gt;"",VLOOKUP(D62,$AU$2:$AV$6,2,FALSE),"")</f>
        <v/>
      </c>
      <c r="AQ63" s="296">
        <f>ROUNDDOWN(AL63/$AL$6,2)</f>
        <v>0</v>
      </c>
      <c r="AR63" s="296">
        <f>IF(AP63=1,"",AQ63)</f>
        <v>0</v>
      </c>
    </row>
    <row r="64" spans="1:44" ht="15.95" customHeight="1">
      <c r="A64" s="3"/>
      <c r="B64" s="11" t="s">
        <v>95</v>
      </c>
      <c r="C64" s="23"/>
      <c r="D64" s="45"/>
      <c r="E64" s="60"/>
      <c r="F64" s="79" t="s">
        <v>229</v>
      </c>
      <c r="G64" s="98"/>
      <c r="H64" s="121"/>
      <c r="I64" s="130"/>
      <c r="J64" s="130"/>
      <c r="K64" s="130"/>
      <c r="L64" s="130"/>
      <c r="M64" s="145"/>
      <c r="N64" s="98"/>
      <c r="O64" s="121"/>
      <c r="P64" s="130"/>
      <c r="Q64" s="130"/>
      <c r="R64" s="130"/>
      <c r="S64" s="130"/>
      <c r="T64" s="145"/>
      <c r="U64" s="98"/>
      <c r="V64" s="121"/>
      <c r="W64" s="130"/>
      <c r="X64" s="130"/>
      <c r="Y64" s="130"/>
      <c r="Z64" s="130"/>
      <c r="AA64" s="145"/>
      <c r="AB64" s="98"/>
      <c r="AC64" s="121"/>
      <c r="AD64" s="130"/>
      <c r="AE64" s="130"/>
      <c r="AF64" s="130"/>
      <c r="AG64" s="130"/>
      <c r="AH64" s="145"/>
      <c r="AI64" s="251"/>
      <c r="AJ64" s="121"/>
      <c r="AK64" s="121"/>
      <c r="AL64" s="277">
        <f>SUM(G65:AK65)</f>
        <v>0</v>
      </c>
      <c r="AM64" s="295"/>
      <c r="AN64" s="316"/>
      <c r="AO64" s="335"/>
      <c r="AP64" s="295"/>
      <c r="AQ64" s="347"/>
      <c r="AR64" s="347"/>
    </row>
    <row r="65" spans="1:44" ht="15.95" customHeight="1">
      <c r="A65" s="3"/>
      <c r="B65" s="11"/>
      <c r="C65" s="24"/>
      <c r="D65" s="46"/>
      <c r="E65" s="61"/>
      <c r="F65" s="80" t="s">
        <v>63</v>
      </c>
      <c r="G65" s="99" t="str">
        <f t="shared" ref="G65:AK65" si="28">IF(G64&lt;&gt;"",VLOOKUP(G64,$AC$197:$AL$221,9,FALSE),"")</f>
        <v/>
      </c>
      <c r="H65" s="122" t="str">
        <f t="shared" si="28"/>
        <v/>
      </c>
      <c r="I65" s="122" t="str">
        <f t="shared" si="28"/>
        <v/>
      </c>
      <c r="J65" s="122" t="str">
        <f t="shared" si="28"/>
        <v/>
      </c>
      <c r="K65" s="122" t="str">
        <f t="shared" si="28"/>
        <v/>
      </c>
      <c r="L65" s="122" t="str">
        <f t="shared" si="28"/>
        <v/>
      </c>
      <c r="M65" s="146" t="str">
        <f t="shared" si="28"/>
        <v/>
      </c>
      <c r="N65" s="99" t="str">
        <f t="shared" si="28"/>
        <v/>
      </c>
      <c r="O65" s="122" t="str">
        <f t="shared" si="28"/>
        <v/>
      </c>
      <c r="P65" s="122" t="str">
        <f t="shared" si="28"/>
        <v/>
      </c>
      <c r="Q65" s="122" t="str">
        <f t="shared" si="28"/>
        <v/>
      </c>
      <c r="R65" s="122" t="str">
        <f t="shared" si="28"/>
        <v/>
      </c>
      <c r="S65" s="122" t="str">
        <f t="shared" si="28"/>
        <v/>
      </c>
      <c r="T65" s="146" t="str">
        <f t="shared" si="28"/>
        <v/>
      </c>
      <c r="U65" s="99" t="str">
        <f t="shared" si="28"/>
        <v/>
      </c>
      <c r="V65" s="122" t="str">
        <f t="shared" si="28"/>
        <v/>
      </c>
      <c r="W65" s="122" t="str">
        <f t="shared" si="28"/>
        <v/>
      </c>
      <c r="X65" s="122" t="str">
        <f t="shared" si="28"/>
        <v/>
      </c>
      <c r="Y65" s="122" t="str">
        <f t="shared" si="28"/>
        <v/>
      </c>
      <c r="Z65" s="122" t="str">
        <f t="shared" si="28"/>
        <v/>
      </c>
      <c r="AA65" s="146" t="str">
        <f t="shared" si="28"/>
        <v/>
      </c>
      <c r="AB65" s="99" t="str">
        <f t="shared" si="28"/>
        <v/>
      </c>
      <c r="AC65" s="122" t="str">
        <f t="shared" si="28"/>
        <v/>
      </c>
      <c r="AD65" s="122" t="str">
        <f t="shared" si="28"/>
        <v/>
      </c>
      <c r="AE65" s="122" t="str">
        <f t="shared" si="28"/>
        <v/>
      </c>
      <c r="AF65" s="122" t="str">
        <f t="shared" si="28"/>
        <v/>
      </c>
      <c r="AG65" s="122" t="str">
        <f t="shared" si="28"/>
        <v/>
      </c>
      <c r="AH65" s="146" t="str">
        <f t="shared" si="28"/>
        <v/>
      </c>
      <c r="AI65" s="250" t="str">
        <f t="shared" si="28"/>
        <v/>
      </c>
      <c r="AJ65" s="122" t="str">
        <f t="shared" si="28"/>
        <v/>
      </c>
      <c r="AK65" s="122" t="str">
        <f t="shared" si="28"/>
        <v/>
      </c>
      <c r="AL65" s="278">
        <f>SUM(G65:AH65)</f>
        <v>0</v>
      </c>
      <c r="AM65" s="296">
        <f>AL65/4</f>
        <v>0</v>
      </c>
      <c r="AN65" s="317" t="str">
        <f>IF(C64="","",C64)</f>
        <v/>
      </c>
      <c r="AO65" s="336" t="str">
        <f>IF(D64="","",D64)</f>
        <v/>
      </c>
      <c r="AP65" s="348" t="str">
        <f>IF(D64&lt;&gt;"",VLOOKUP(D64,$AU$2:$AV$6,2,FALSE),"")</f>
        <v/>
      </c>
      <c r="AQ65" s="296">
        <f>ROUNDDOWN(AL65/$AL$6,2)</f>
        <v>0</v>
      </c>
      <c r="AR65" s="296">
        <f>IF(AP65=1,"",AQ65)</f>
        <v>0</v>
      </c>
    </row>
    <row r="66" spans="1:44" ht="15.95" customHeight="1">
      <c r="A66" s="3"/>
      <c r="B66" s="11" t="s">
        <v>96</v>
      </c>
      <c r="C66" s="23"/>
      <c r="D66" s="45"/>
      <c r="E66" s="60"/>
      <c r="F66" s="79" t="s">
        <v>229</v>
      </c>
      <c r="G66" s="98"/>
      <c r="H66" s="121"/>
      <c r="I66" s="130"/>
      <c r="J66" s="130"/>
      <c r="K66" s="130"/>
      <c r="L66" s="130"/>
      <c r="M66" s="145"/>
      <c r="N66" s="98"/>
      <c r="O66" s="121"/>
      <c r="P66" s="130"/>
      <c r="Q66" s="130"/>
      <c r="R66" s="130"/>
      <c r="S66" s="130"/>
      <c r="T66" s="145"/>
      <c r="U66" s="98"/>
      <c r="V66" s="121"/>
      <c r="W66" s="130"/>
      <c r="X66" s="130"/>
      <c r="Y66" s="130"/>
      <c r="Z66" s="130"/>
      <c r="AA66" s="145"/>
      <c r="AB66" s="98"/>
      <c r="AC66" s="121"/>
      <c r="AD66" s="130"/>
      <c r="AE66" s="130"/>
      <c r="AF66" s="130"/>
      <c r="AG66" s="130"/>
      <c r="AH66" s="145"/>
      <c r="AI66" s="249"/>
      <c r="AJ66" s="130"/>
      <c r="AK66" s="130"/>
      <c r="AL66" s="277">
        <f>SUM(G67:AK67)</f>
        <v>0</v>
      </c>
      <c r="AM66" s="295"/>
      <c r="AN66" s="316"/>
      <c r="AO66" s="335"/>
      <c r="AP66" s="295"/>
      <c r="AQ66" s="347"/>
      <c r="AR66" s="347"/>
    </row>
    <row r="67" spans="1:44" ht="15.95" customHeight="1">
      <c r="A67" s="3"/>
      <c r="B67" s="11"/>
      <c r="C67" s="24"/>
      <c r="D67" s="46"/>
      <c r="E67" s="61"/>
      <c r="F67" s="80" t="s">
        <v>63</v>
      </c>
      <c r="G67" s="99" t="str">
        <f t="shared" ref="G67:AK67" si="29">IF(G66&lt;&gt;"",VLOOKUP(G66,$AC$197:$AL$221,9,FALSE),"")</f>
        <v/>
      </c>
      <c r="H67" s="122" t="str">
        <f t="shared" si="29"/>
        <v/>
      </c>
      <c r="I67" s="122" t="str">
        <f t="shared" si="29"/>
        <v/>
      </c>
      <c r="J67" s="122" t="str">
        <f t="shared" si="29"/>
        <v/>
      </c>
      <c r="K67" s="122" t="str">
        <f t="shared" si="29"/>
        <v/>
      </c>
      <c r="L67" s="122" t="str">
        <f t="shared" si="29"/>
        <v/>
      </c>
      <c r="M67" s="146" t="str">
        <f t="shared" si="29"/>
        <v/>
      </c>
      <c r="N67" s="99" t="str">
        <f t="shared" si="29"/>
        <v/>
      </c>
      <c r="O67" s="122" t="str">
        <f t="shared" si="29"/>
        <v/>
      </c>
      <c r="P67" s="122" t="str">
        <f t="shared" si="29"/>
        <v/>
      </c>
      <c r="Q67" s="122" t="str">
        <f t="shared" si="29"/>
        <v/>
      </c>
      <c r="R67" s="122" t="str">
        <f t="shared" si="29"/>
        <v/>
      </c>
      <c r="S67" s="122" t="str">
        <f t="shared" si="29"/>
        <v/>
      </c>
      <c r="T67" s="146" t="str">
        <f t="shared" si="29"/>
        <v/>
      </c>
      <c r="U67" s="99" t="str">
        <f t="shared" si="29"/>
        <v/>
      </c>
      <c r="V67" s="122" t="str">
        <f t="shared" si="29"/>
        <v/>
      </c>
      <c r="W67" s="122" t="str">
        <f t="shared" si="29"/>
        <v/>
      </c>
      <c r="X67" s="122" t="str">
        <f t="shared" si="29"/>
        <v/>
      </c>
      <c r="Y67" s="122" t="str">
        <f t="shared" si="29"/>
        <v/>
      </c>
      <c r="Z67" s="122" t="str">
        <f t="shared" si="29"/>
        <v/>
      </c>
      <c r="AA67" s="146" t="str">
        <f t="shared" si="29"/>
        <v/>
      </c>
      <c r="AB67" s="99" t="str">
        <f t="shared" si="29"/>
        <v/>
      </c>
      <c r="AC67" s="122" t="str">
        <f t="shared" si="29"/>
        <v/>
      </c>
      <c r="AD67" s="122" t="str">
        <f t="shared" si="29"/>
        <v/>
      </c>
      <c r="AE67" s="122" t="str">
        <f t="shared" si="29"/>
        <v/>
      </c>
      <c r="AF67" s="122" t="str">
        <f t="shared" si="29"/>
        <v/>
      </c>
      <c r="AG67" s="122" t="str">
        <f t="shared" si="29"/>
        <v/>
      </c>
      <c r="AH67" s="146" t="str">
        <f t="shared" si="29"/>
        <v/>
      </c>
      <c r="AI67" s="250" t="str">
        <f t="shared" si="29"/>
        <v/>
      </c>
      <c r="AJ67" s="122" t="str">
        <f t="shared" si="29"/>
        <v/>
      </c>
      <c r="AK67" s="122" t="str">
        <f t="shared" si="29"/>
        <v/>
      </c>
      <c r="AL67" s="278">
        <f>SUM(G67:AH67)</f>
        <v>0</v>
      </c>
      <c r="AM67" s="296">
        <f>AL67/4</f>
        <v>0</v>
      </c>
      <c r="AN67" s="317" t="str">
        <f>IF(C66="","",C66)</f>
        <v/>
      </c>
      <c r="AO67" s="336" t="str">
        <f>IF(D66="","",D66)</f>
        <v/>
      </c>
      <c r="AP67" s="348" t="str">
        <f>IF(D66&lt;&gt;"",VLOOKUP(D66,$AU$2:$AV$6,2,FALSE),"")</f>
        <v/>
      </c>
      <c r="AQ67" s="296">
        <f>ROUNDDOWN(AL67/$AL$6,2)</f>
        <v>0</v>
      </c>
      <c r="AR67" s="296">
        <f>IF(AP67=1,"",AQ67)</f>
        <v>0</v>
      </c>
    </row>
    <row r="68" spans="1:44" ht="15.95" customHeight="1">
      <c r="A68" s="3"/>
      <c r="B68" s="11" t="s">
        <v>97</v>
      </c>
      <c r="C68" s="23"/>
      <c r="D68" s="45"/>
      <c r="E68" s="60"/>
      <c r="F68" s="79" t="s">
        <v>229</v>
      </c>
      <c r="G68" s="98"/>
      <c r="H68" s="121"/>
      <c r="I68" s="130"/>
      <c r="J68" s="130"/>
      <c r="K68" s="130"/>
      <c r="L68" s="130"/>
      <c r="M68" s="145"/>
      <c r="N68" s="98"/>
      <c r="O68" s="121"/>
      <c r="P68" s="130"/>
      <c r="Q68" s="130"/>
      <c r="R68" s="130"/>
      <c r="S68" s="130"/>
      <c r="T68" s="145"/>
      <c r="U68" s="98"/>
      <c r="V68" s="121"/>
      <c r="W68" s="130"/>
      <c r="X68" s="130"/>
      <c r="Y68" s="130"/>
      <c r="Z68" s="130"/>
      <c r="AA68" s="145"/>
      <c r="AB68" s="98"/>
      <c r="AC68" s="121"/>
      <c r="AD68" s="130"/>
      <c r="AE68" s="130"/>
      <c r="AF68" s="130"/>
      <c r="AG68" s="130"/>
      <c r="AH68" s="145"/>
      <c r="AI68" s="249"/>
      <c r="AJ68" s="130"/>
      <c r="AK68" s="130"/>
      <c r="AL68" s="277">
        <f>SUM(G69:AK69)</f>
        <v>0</v>
      </c>
      <c r="AM68" s="295"/>
      <c r="AN68" s="316"/>
      <c r="AO68" s="335"/>
      <c r="AP68" s="295"/>
      <c r="AQ68" s="347"/>
      <c r="AR68" s="347"/>
    </row>
    <row r="69" spans="1:44" ht="15.95" customHeight="1">
      <c r="A69" s="3"/>
      <c r="B69" s="11"/>
      <c r="C69" s="24"/>
      <c r="D69" s="46"/>
      <c r="E69" s="61"/>
      <c r="F69" s="80" t="s">
        <v>63</v>
      </c>
      <c r="G69" s="99" t="str">
        <f t="shared" ref="G69:AK69" si="30">IF(G68&lt;&gt;"",VLOOKUP(G68,$AC$197:$AL$221,9,FALSE),"")</f>
        <v/>
      </c>
      <c r="H69" s="122" t="str">
        <f t="shared" si="30"/>
        <v/>
      </c>
      <c r="I69" s="122" t="str">
        <f t="shared" si="30"/>
        <v/>
      </c>
      <c r="J69" s="122" t="str">
        <f t="shared" si="30"/>
        <v/>
      </c>
      <c r="K69" s="122" t="str">
        <f t="shared" si="30"/>
        <v/>
      </c>
      <c r="L69" s="122" t="str">
        <f t="shared" si="30"/>
        <v/>
      </c>
      <c r="M69" s="146" t="str">
        <f t="shared" si="30"/>
        <v/>
      </c>
      <c r="N69" s="99" t="str">
        <f t="shared" si="30"/>
        <v/>
      </c>
      <c r="O69" s="122" t="str">
        <f t="shared" si="30"/>
        <v/>
      </c>
      <c r="P69" s="122" t="str">
        <f t="shared" si="30"/>
        <v/>
      </c>
      <c r="Q69" s="122" t="str">
        <f t="shared" si="30"/>
        <v/>
      </c>
      <c r="R69" s="122" t="str">
        <f t="shared" si="30"/>
        <v/>
      </c>
      <c r="S69" s="122" t="str">
        <f t="shared" si="30"/>
        <v/>
      </c>
      <c r="T69" s="146" t="str">
        <f t="shared" si="30"/>
        <v/>
      </c>
      <c r="U69" s="99" t="str">
        <f t="shared" si="30"/>
        <v/>
      </c>
      <c r="V69" s="122" t="str">
        <f t="shared" si="30"/>
        <v/>
      </c>
      <c r="W69" s="122" t="str">
        <f t="shared" si="30"/>
        <v/>
      </c>
      <c r="X69" s="122" t="str">
        <f t="shared" si="30"/>
        <v/>
      </c>
      <c r="Y69" s="122" t="str">
        <f t="shared" si="30"/>
        <v/>
      </c>
      <c r="Z69" s="122" t="str">
        <f t="shared" si="30"/>
        <v/>
      </c>
      <c r="AA69" s="146" t="str">
        <f t="shared" si="30"/>
        <v/>
      </c>
      <c r="AB69" s="99" t="str">
        <f t="shared" si="30"/>
        <v/>
      </c>
      <c r="AC69" s="122" t="str">
        <f t="shared" si="30"/>
        <v/>
      </c>
      <c r="AD69" s="122" t="str">
        <f t="shared" si="30"/>
        <v/>
      </c>
      <c r="AE69" s="122" t="str">
        <f t="shared" si="30"/>
        <v/>
      </c>
      <c r="AF69" s="122" t="str">
        <f t="shared" si="30"/>
        <v/>
      </c>
      <c r="AG69" s="122" t="str">
        <f t="shared" si="30"/>
        <v/>
      </c>
      <c r="AH69" s="146" t="str">
        <f t="shared" si="30"/>
        <v/>
      </c>
      <c r="AI69" s="250" t="str">
        <f t="shared" si="30"/>
        <v/>
      </c>
      <c r="AJ69" s="122" t="str">
        <f t="shared" si="30"/>
        <v/>
      </c>
      <c r="AK69" s="122" t="str">
        <f t="shared" si="30"/>
        <v/>
      </c>
      <c r="AL69" s="278">
        <f>SUM(G69:AH69)</f>
        <v>0</v>
      </c>
      <c r="AM69" s="296">
        <f>AL69/4</f>
        <v>0</v>
      </c>
      <c r="AN69" s="317" t="str">
        <f>IF(C68="","",C68)</f>
        <v/>
      </c>
      <c r="AO69" s="336" t="str">
        <f>IF(D68="","",D68)</f>
        <v/>
      </c>
      <c r="AP69" s="348" t="str">
        <f>IF(D68&lt;&gt;"",VLOOKUP(D68,$AU$2:$AV$6,2,FALSE),"")</f>
        <v/>
      </c>
      <c r="AQ69" s="296">
        <f>ROUNDDOWN(AL69/$AL$6,2)</f>
        <v>0</v>
      </c>
      <c r="AR69" s="296">
        <f>IF(AP69=1,"",AQ69)</f>
        <v>0</v>
      </c>
    </row>
    <row r="70" spans="1:44" ht="15.95" customHeight="1">
      <c r="A70" s="3"/>
      <c r="B70" s="11" t="s">
        <v>98</v>
      </c>
      <c r="C70" s="23"/>
      <c r="D70" s="45"/>
      <c r="E70" s="60"/>
      <c r="F70" s="79" t="s">
        <v>229</v>
      </c>
      <c r="G70" s="98"/>
      <c r="H70" s="121"/>
      <c r="I70" s="130"/>
      <c r="J70" s="130"/>
      <c r="K70" s="130"/>
      <c r="L70" s="130"/>
      <c r="M70" s="145"/>
      <c r="N70" s="98"/>
      <c r="O70" s="121"/>
      <c r="P70" s="130"/>
      <c r="Q70" s="130"/>
      <c r="R70" s="130"/>
      <c r="S70" s="130"/>
      <c r="T70" s="145"/>
      <c r="U70" s="98"/>
      <c r="V70" s="121"/>
      <c r="W70" s="130"/>
      <c r="X70" s="130"/>
      <c r="Y70" s="130"/>
      <c r="Z70" s="130"/>
      <c r="AA70" s="145"/>
      <c r="AB70" s="98"/>
      <c r="AC70" s="121"/>
      <c r="AD70" s="130"/>
      <c r="AE70" s="130"/>
      <c r="AF70" s="130"/>
      <c r="AG70" s="130"/>
      <c r="AH70" s="145"/>
      <c r="AI70" s="251"/>
      <c r="AJ70" s="121"/>
      <c r="AK70" s="121"/>
      <c r="AL70" s="277">
        <f>SUM(G71:AK71)</f>
        <v>0</v>
      </c>
      <c r="AM70" s="295"/>
      <c r="AN70" s="316"/>
      <c r="AO70" s="335"/>
      <c r="AP70" s="295"/>
      <c r="AQ70" s="347"/>
      <c r="AR70" s="347"/>
    </row>
    <row r="71" spans="1:44" ht="15.95" customHeight="1">
      <c r="A71" s="3"/>
      <c r="B71" s="11"/>
      <c r="C71" s="24"/>
      <c r="D71" s="46"/>
      <c r="E71" s="61"/>
      <c r="F71" s="80" t="s">
        <v>63</v>
      </c>
      <c r="G71" s="99" t="str">
        <f t="shared" ref="G71:AK71" si="31">IF(G70&lt;&gt;"",VLOOKUP(G70,$AC$197:$AL$221,9,FALSE),"")</f>
        <v/>
      </c>
      <c r="H71" s="122" t="str">
        <f t="shared" si="31"/>
        <v/>
      </c>
      <c r="I71" s="122" t="str">
        <f t="shared" si="31"/>
        <v/>
      </c>
      <c r="J71" s="122" t="str">
        <f t="shared" si="31"/>
        <v/>
      </c>
      <c r="K71" s="122" t="str">
        <f t="shared" si="31"/>
        <v/>
      </c>
      <c r="L71" s="122" t="str">
        <f t="shared" si="31"/>
        <v/>
      </c>
      <c r="M71" s="146" t="str">
        <f t="shared" si="31"/>
        <v/>
      </c>
      <c r="N71" s="99" t="str">
        <f t="shared" si="31"/>
        <v/>
      </c>
      <c r="O71" s="122" t="str">
        <f t="shared" si="31"/>
        <v/>
      </c>
      <c r="P71" s="122" t="str">
        <f t="shared" si="31"/>
        <v/>
      </c>
      <c r="Q71" s="122" t="str">
        <f t="shared" si="31"/>
        <v/>
      </c>
      <c r="R71" s="122" t="str">
        <f t="shared" si="31"/>
        <v/>
      </c>
      <c r="S71" s="122" t="str">
        <f t="shared" si="31"/>
        <v/>
      </c>
      <c r="T71" s="146" t="str">
        <f t="shared" si="31"/>
        <v/>
      </c>
      <c r="U71" s="99" t="str">
        <f t="shared" si="31"/>
        <v/>
      </c>
      <c r="V71" s="122" t="str">
        <f t="shared" si="31"/>
        <v/>
      </c>
      <c r="W71" s="122" t="str">
        <f t="shared" si="31"/>
        <v/>
      </c>
      <c r="X71" s="122" t="str">
        <f t="shared" si="31"/>
        <v/>
      </c>
      <c r="Y71" s="122" t="str">
        <f t="shared" si="31"/>
        <v/>
      </c>
      <c r="Z71" s="122" t="str">
        <f t="shared" si="31"/>
        <v/>
      </c>
      <c r="AA71" s="146" t="str">
        <f t="shared" si="31"/>
        <v/>
      </c>
      <c r="AB71" s="99" t="str">
        <f t="shared" si="31"/>
        <v/>
      </c>
      <c r="AC71" s="122" t="str">
        <f t="shared" si="31"/>
        <v/>
      </c>
      <c r="AD71" s="122" t="str">
        <f t="shared" si="31"/>
        <v/>
      </c>
      <c r="AE71" s="122" t="str">
        <f t="shared" si="31"/>
        <v/>
      </c>
      <c r="AF71" s="122" t="str">
        <f t="shared" si="31"/>
        <v/>
      </c>
      <c r="AG71" s="122" t="str">
        <f t="shared" si="31"/>
        <v/>
      </c>
      <c r="AH71" s="146" t="str">
        <f t="shared" si="31"/>
        <v/>
      </c>
      <c r="AI71" s="250" t="str">
        <f t="shared" si="31"/>
        <v/>
      </c>
      <c r="AJ71" s="122" t="str">
        <f t="shared" si="31"/>
        <v/>
      </c>
      <c r="AK71" s="122" t="str">
        <f t="shared" si="31"/>
        <v/>
      </c>
      <c r="AL71" s="278">
        <f>SUM(G71:AH71)</f>
        <v>0</v>
      </c>
      <c r="AM71" s="296">
        <f>AL71/4</f>
        <v>0</v>
      </c>
      <c r="AN71" s="317" t="str">
        <f>IF(C70="","",C70)</f>
        <v/>
      </c>
      <c r="AO71" s="336" t="str">
        <f>IF(D70="","",D70)</f>
        <v/>
      </c>
      <c r="AP71" s="348" t="str">
        <f>IF(D70&lt;&gt;"",VLOOKUP(D70,$AU$2:$AV$6,2,FALSE),"")</f>
        <v/>
      </c>
      <c r="AQ71" s="296">
        <f>ROUNDDOWN(AL71/$AL$6,2)</f>
        <v>0</v>
      </c>
      <c r="AR71" s="296">
        <f>IF(AP71=1,"",AQ71)</f>
        <v>0</v>
      </c>
    </row>
    <row r="72" spans="1:44" ht="15.95" customHeight="1">
      <c r="A72" s="3"/>
      <c r="B72" s="11" t="s">
        <v>100</v>
      </c>
      <c r="C72" s="23"/>
      <c r="D72" s="45"/>
      <c r="E72" s="60"/>
      <c r="F72" s="79" t="s">
        <v>229</v>
      </c>
      <c r="G72" s="98"/>
      <c r="H72" s="121"/>
      <c r="I72" s="130"/>
      <c r="J72" s="130"/>
      <c r="K72" s="130"/>
      <c r="L72" s="130"/>
      <c r="M72" s="145"/>
      <c r="N72" s="98"/>
      <c r="O72" s="121"/>
      <c r="P72" s="130"/>
      <c r="Q72" s="130"/>
      <c r="R72" s="130"/>
      <c r="S72" s="130"/>
      <c r="T72" s="145"/>
      <c r="U72" s="98"/>
      <c r="V72" s="121"/>
      <c r="W72" s="130"/>
      <c r="X72" s="130"/>
      <c r="Y72" s="130"/>
      <c r="Z72" s="130"/>
      <c r="AA72" s="145"/>
      <c r="AB72" s="98"/>
      <c r="AC72" s="121"/>
      <c r="AD72" s="130"/>
      <c r="AE72" s="130"/>
      <c r="AF72" s="130"/>
      <c r="AG72" s="130"/>
      <c r="AH72" s="145"/>
      <c r="AI72" s="251"/>
      <c r="AJ72" s="121"/>
      <c r="AK72" s="121"/>
      <c r="AL72" s="277">
        <f>SUM(G73:AK73)</f>
        <v>0</v>
      </c>
      <c r="AM72" s="295"/>
      <c r="AN72" s="316"/>
      <c r="AO72" s="335"/>
      <c r="AP72" s="295"/>
      <c r="AQ72" s="347"/>
      <c r="AR72" s="347"/>
    </row>
    <row r="73" spans="1:44" ht="15.95" customHeight="1">
      <c r="A73" s="3"/>
      <c r="B73" s="11"/>
      <c r="C73" s="24"/>
      <c r="D73" s="46"/>
      <c r="E73" s="61"/>
      <c r="F73" s="80" t="s">
        <v>63</v>
      </c>
      <c r="G73" s="99" t="str">
        <f t="shared" ref="G73:AK73" si="32">IF(G72&lt;&gt;"",VLOOKUP(G72,$AC$197:$AL$221,9,FALSE),"")</f>
        <v/>
      </c>
      <c r="H73" s="122" t="str">
        <f t="shared" si="32"/>
        <v/>
      </c>
      <c r="I73" s="122" t="str">
        <f t="shared" si="32"/>
        <v/>
      </c>
      <c r="J73" s="122" t="str">
        <f t="shared" si="32"/>
        <v/>
      </c>
      <c r="K73" s="122" t="str">
        <f t="shared" si="32"/>
        <v/>
      </c>
      <c r="L73" s="122" t="str">
        <f t="shared" si="32"/>
        <v/>
      </c>
      <c r="M73" s="146" t="str">
        <f t="shared" si="32"/>
        <v/>
      </c>
      <c r="N73" s="99" t="str">
        <f t="shared" si="32"/>
        <v/>
      </c>
      <c r="O73" s="122" t="str">
        <f t="shared" si="32"/>
        <v/>
      </c>
      <c r="P73" s="122" t="str">
        <f t="shared" si="32"/>
        <v/>
      </c>
      <c r="Q73" s="122" t="str">
        <f t="shared" si="32"/>
        <v/>
      </c>
      <c r="R73" s="122" t="str">
        <f t="shared" si="32"/>
        <v/>
      </c>
      <c r="S73" s="122" t="str">
        <f t="shared" si="32"/>
        <v/>
      </c>
      <c r="T73" s="146" t="str">
        <f t="shared" si="32"/>
        <v/>
      </c>
      <c r="U73" s="99" t="str">
        <f t="shared" si="32"/>
        <v/>
      </c>
      <c r="V73" s="122" t="str">
        <f t="shared" si="32"/>
        <v/>
      </c>
      <c r="W73" s="122" t="str">
        <f t="shared" si="32"/>
        <v/>
      </c>
      <c r="X73" s="122" t="str">
        <f t="shared" si="32"/>
        <v/>
      </c>
      <c r="Y73" s="122" t="str">
        <f t="shared" si="32"/>
        <v/>
      </c>
      <c r="Z73" s="122" t="str">
        <f t="shared" si="32"/>
        <v/>
      </c>
      <c r="AA73" s="146" t="str">
        <f t="shared" si="32"/>
        <v/>
      </c>
      <c r="AB73" s="99" t="str">
        <f t="shared" si="32"/>
        <v/>
      </c>
      <c r="AC73" s="122" t="str">
        <f t="shared" si="32"/>
        <v/>
      </c>
      <c r="AD73" s="122" t="str">
        <f t="shared" si="32"/>
        <v/>
      </c>
      <c r="AE73" s="122" t="str">
        <f t="shared" si="32"/>
        <v/>
      </c>
      <c r="AF73" s="122" t="str">
        <f t="shared" si="32"/>
        <v/>
      </c>
      <c r="AG73" s="122" t="str">
        <f t="shared" si="32"/>
        <v/>
      </c>
      <c r="AH73" s="146" t="str">
        <f t="shared" si="32"/>
        <v/>
      </c>
      <c r="AI73" s="250" t="str">
        <f t="shared" si="32"/>
        <v/>
      </c>
      <c r="AJ73" s="122" t="str">
        <f t="shared" si="32"/>
        <v/>
      </c>
      <c r="AK73" s="122" t="str">
        <f t="shared" si="32"/>
        <v/>
      </c>
      <c r="AL73" s="278">
        <f>SUM(G73:AH73)</f>
        <v>0</v>
      </c>
      <c r="AM73" s="296">
        <f>AL73/4</f>
        <v>0</v>
      </c>
      <c r="AN73" s="317" t="str">
        <f>IF(C72="","",C72)</f>
        <v/>
      </c>
      <c r="AO73" s="336" t="str">
        <f>IF(D72="","",D72)</f>
        <v/>
      </c>
      <c r="AP73" s="348" t="str">
        <f>IF(D72&lt;&gt;"",VLOOKUP(D72,$AU$2:$AV$6,2,FALSE),"")</f>
        <v/>
      </c>
      <c r="AQ73" s="296">
        <f>ROUNDDOWN(AL73/$AL$6,2)</f>
        <v>0</v>
      </c>
      <c r="AR73" s="296">
        <f>IF(AP73=1,"",AQ73)</f>
        <v>0</v>
      </c>
    </row>
    <row r="74" spans="1:44" ht="15.95" customHeight="1">
      <c r="A74" s="3"/>
      <c r="B74" s="11" t="s">
        <v>101</v>
      </c>
      <c r="C74" s="23"/>
      <c r="D74" s="45"/>
      <c r="E74" s="60"/>
      <c r="F74" s="79" t="s">
        <v>229</v>
      </c>
      <c r="G74" s="98"/>
      <c r="H74" s="121"/>
      <c r="I74" s="130"/>
      <c r="J74" s="130"/>
      <c r="K74" s="130"/>
      <c r="L74" s="130"/>
      <c r="M74" s="145"/>
      <c r="N74" s="98"/>
      <c r="O74" s="121"/>
      <c r="P74" s="130"/>
      <c r="Q74" s="130"/>
      <c r="R74" s="130"/>
      <c r="S74" s="130"/>
      <c r="T74" s="145"/>
      <c r="U74" s="98"/>
      <c r="V74" s="121"/>
      <c r="W74" s="130"/>
      <c r="X74" s="130"/>
      <c r="Y74" s="130"/>
      <c r="Z74" s="130"/>
      <c r="AA74" s="145"/>
      <c r="AB74" s="98"/>
      <c r="AC74" s="121"/>
      <c r="AD74" s="130"/>
      <c r="AE74" s="130"/>
      <c r="AF74" s="130"/>
      <c r="AG74" s="130"/>
      <c r="AH74" s="145"/>
      <c r="AI74" s="249"/>
      <c r="AJ74" s="130"/>
      <c r="AK74" s="130"/>
      <c r="AL74" s="277">
        <f>SUM(G75:AK75)</f>
        <v>0</v>
      </c>
      <c r="AM74" s="295"/>
      <c r="AN74" s="316"/>
      <c r="AO74" s="335"/>
      <c r="AP74" s="295"/>
      <c r="AQ74" s="347"/>
      <c r="AR74" s="347"/>
    </row>
    <row r="75" spans="1:44" ht="15.95" customHeight="1">
      <c r="A75" s="3"/>
      <c r="B75" s="11"/>
      <c r="C75" s="24"/>
      <c r="D75" s="46"/>
      <c r="E75" s="61"/>
      <c r="F75" s="80" t="s">
        <v>63</v>
      </c>
      <c r="G75" s="99" t="str">
        <f t="shared" ref="G75:AK75" si="33">IF(G74&lt;&gt;"",VLOOKUP(G74,$AC$197:$AL$221,9,FALSE),"")</f>
        <v/>
      </c>
      <c r="H75" s="122" t="str">
        <f t="shared" si="33"/>
        <v/>
      </c>
      <c r="I75" s="122" t="str">
        <f t="shared" si="33"/>
        <v/>
      </c>
      <c r="J75" s="122" t="str">
        <f t="shared" si="33"/>
        <v/>
      </c>
      <c r="K75" s="122" t="str">
        <f t="shared" si="33"/>
        <v/>
      </c>
      <c r="L75" s="122" t="str">
        <f t="shared" si="33"/>
        <v/>
      </c>
      <c r="M75" s="146" t="str">
        <f t="shared" si="33"/>
        <v/>
      </c>
      <c r="N75" s="99" t="str">
        <f t="shared" si="33"/>
        <v/>
      </c>
      <c r="O75" s="122" t="str">
        <f t="shared" si="33"/>
        <v/>
      </c>
      <c r="P75" s="122" t="str">
        <f t="shared" si="33"/>
        <v/>
      </c>
      <c r="Q75" s="122" t="str">
        <f t="shared" si="33"/>
        <v/>
      </c>
      <c r="R75" s="122" t="str">
        <f t="shared" si="33"/>
        <v/>
      </c>
      <c r="S75" s="122" t="str">
        <f t="shared" si="33"/>
        <v/>
      </c>
      <c r="T75" s="146" t="str">
        <f t="shared" si="33"/>
        <v/>
      </c>
      <c r="U75" s="99" t="str">
        <f t="shared" si="33"/>
        <v/>
      </c>
      <c r="V75" s="122" t="str">
        <f t="shared" si="33"/>
        <v/>
      </c>
      <c r="W75" s="122" t="str">
        <f t="shared" si="33"/>
        <v/>
      </c>
      <c r="X75" s="122" t="str">
        <f t="shared" si="33"/>
        <v/>
      </c>
      <c r="Y75" s="122" t="str">
        <f t="shared" si="33"/>
        <v/>
      </c>
      <c r="Z75" s="122" t="str">
        <f t="shared" si="33"/>
        <v/>
      </c>
      <c r="AA75" s="146" t="str">
        <f t="shared" si="33"/>
        <v/>
      </c>
      <c r="AB75" s="99" t="str">
        <f t="shared" si="33"/>
        <v/>
      </c>
      <c r="AC75" s="122" t="str">
        <f t="shared" si="33"/>
        <v/>
      </c>
      <c r="AD75" s="122" t="str">
        <f t="shared" si="33"/>
        <v/>
      </c>
      <c r="AE75" s="122" t="str">
        <f t="shared" si="33"/>
        <v/>
      </c>
      <c r="AF75" s="122" t="str">
        <f t="shared" si="33"/>
        <v/>
      </c>
      <c r="AG75" s="122" t="str">
        <f t="shared" si="33"/>
        <v/>
      </c>
      <c r="AH75" s="146" t="str">
        <f t="shared" si="33"/>
        <v/>
      </c>
      <c r="AI75" s="250" t="str">
        <f t="shared" si="33"/>
        <v/>
      </c>
      <c r="AJ75" s="122" t="str">
        <f t="shared" si="33"/>
        <v/>
      </c>
      <c r="AK75" s="122" t="str">
        <f t="shared" si="33"/>
        <v/>
      </c>
      <c r="AL75" s="278">
        <f>SUM(G75:AH75)</f>
        <v>0</v>
      </c>
      <c r="AM75" s="296">
        <f>AL75/4</f>
        <v>0</v>
      </c>
      <c r="AN75" s="317" t="str">
        <f>IF(C74="","",C74)</f>
        <v/>
      </c>
      <c r="AO75" s="336" t="str">
        <f>IF(D74="","",D74)</f>
        <v/>
      </c>
      <c r="AP75" s="348" t="str">
        <f>IF(D74&lt;&gt;"",VLOOKUP(D74,$AU$2:$AV$6,2,FALSE),"")</f>
        <v/>
      </c>
      <c r="AQ75" s="296">
        <f>ROUNDDOWN(AL75/$AL$6,2)</f>
        <v>0</v>
      </c>
      <c r="AR75" s="296">
        <f>IF(AP75=1,"",AQ75)</f>
        <v>0</v>
      </c>
    </row>
    <row r="76" spans="1:44" ht="15.95" customHeight="1">
      <c r="A76" s="3"/>
      <c r="B76" s="11" t="s">
        <v>102</v>
      </c>
      <c r="C76" s="23"/>
      <c r="D76" s="45"/>
      <c r="E76" s="60"/>
      <c r="F76" s="79" t="s">
        <v>229</v>
      </c>
      <c r="G76" s="98"/>
      <c r="H76" s="121"/>
      <c r="I76" s="130"/>
      <c r="J76" s="130"/>
      <c r="K76" s="130"/>
      <c r="L76" s="130"/>
      <c r="M76" s="145"/>
      <c r="N76" s="98"/>
      <c r="O76" s="121"/>
      <c r="P76" s="130"/>
      <c r="Q76" s="130"/>
      <c r="R76" s="130"/>
      <c r="S76" s="130"/>
      <c r="T76" s="145"/>
      <c r="U76" s="98"/>
      <c r="V76" s="121"/>
      <c r="W76" s="130"/>
      <c r="X76" s="130"/>
      <c r="Y76" s="130"/>
      <c r="Z76" s="130"/>
      <c r="AA76" s="145"/>
      <c r="AB76" s="98"/>
      <c r="AC76" s="121"/>
      <c r="AD76" s="130"/>
      <c r="AE76" s="130"/>
      <c r="AF76" s="130"/>
      <c r="AG76" s="130"/>
      <c r="AH76" s="145"/>
      <c r="AI76" s="249"/>
      <c r="AJ76" s="130"/>
      <c r="AK76" s="130"/>
      <c r="AL76" s="277">
        <f>SUM(G77:AK77)</f>
        <v>0</v>
      </c>
      <c r="AM76" s="295"/>
      <c r="AN76" s="316"/>
      <c r="AO76" s="335"/>
      <c r="AP76" s="295"/>
      <c r="AQ76" s="347"/>
      <c r="AR76" s="347"/>
    </row>
    <row r="77" spans="1:44" ht="15.95" customHeight="1">
      <c r="A77" s="3"/>
      <c r="B77" s="11"/>
      <c r="C77" s="24"/>
      <c r="D77" s="46"/>
      <c r="E77" s="61"/>
      <c r="F77" s="80" t="s">
        <v>63</v>
      </c>
      <c r="G77" s="99" t="str">
        <f t="shared" ref="G77:AK77" si="34">IF(G76&lt;&gt;"",VLOOKUP(G76,$AC$197:$AL$221,9,FALSE),"")</f>
        <v/>
      </c>
      <c r="H77" s="122" t="str">
        <f t="shared" si="34"/>
        <v/>
      </c>
      <c r="I77" s="122" t="str">
        <f t="shared" si="34"/>
        <v/>
      </c>
      <c r="J77" s="122" t="str">
        <f t="shared" si="34"/>
        <v/>
      </c>
      <c r="K77" s="122" t="str">
        <f t="shared" si="34"/>
        <v/>
      </c>
      <c r="L77" s="122" t="str">
        <f t="shared" si="34"/>
        <v/>
      </c>
      <c r="M77" s="146" t="str">
        <f t="shared" si="34"/>
        <v/>
      </c>
      <c r="N77" s="99" t="str">
        <f t="shared" si="34"/>
        <v/>
      </c>
      <c r="O77" s="122" t="str">
        <f t="shared" si="34"/>
        <v/>
      </c>
      <c r="P77" s="122" t="str">
        <f t="shared" si="34"/>
        <v/>
      </c>
      <c r="Q77" s="122" t="str">
        <f t="shared" si="34"/>
        <v/>
      </c>
      <c r="R77" s="122" t="str">
        <f t="shared" si="34"/>
        <v/>
      </c>
      <c r="S77" s="122" t="str">
        <f t="shared" si="34"/>
        <v/>
      </c>
      <c r="T77" s="146" t="str">
        <f t="shared" si="34"/>
        <v/>
      </c>
      <c r="U77" s="99" t="str">
        <f t="shared" si="34"/>
        <v/>
      </c>
      <c r="V77" s="122" t="str">
        <f t="shared" si="34"/>
        <v/>
      </c>
      <c r="W77" s="122" t="str">
        <f t="shared" si="34"/>
        <v/>
      </c>
      <c r="X77" s="122" t="str">
        <f t="shared" si="34"/>
        <v/>
      </c>
      <c r="Y77" s="122" t="str">
        <f t="shared" si="34"/>
        <v/>
      </c>
      <c r="Z77" s="122" t="str">
        <f t="shared" si="34"/>
        <v/>
      </c>
      <c r="AA77" s="146" t="str">
        <f t="shared" si="34"/>
        <v/>
      </c>
      <c r="AB77" s="99" t="str">
        <f t="shared" si="34"/>
        <v/>
      </c>
      <c r="AC77" s="122" t="str">
        <f t="shared" si="34"/>
        <v/>
      </c>
      <c r="AD77" s="122" t="str">
        <f t="shared" si="34"/>
        <v/>
      </c>
      <c r="AE77" s="122" t="str">
        <f t="shared" si="34"/>
        <v/>
      </c>
      <c r="AF77" s="122" t="str">
        <f t="shared" si="34"/>
        <v/>
      </c>
      <c r="AG77" s="122" t="str">
        <f t="shared" si="34"/>
        <v/>
      </c>
      <c r="AH77" s="146" t="str">
        <f t="shared" si="34"/>
        <v/>
      </c>
      <c r="AI77" s="250" t="str">
        <f t="shared" si="34"/>
        <v/>
      </c>
      <c r="AJ77" s="122" t="str">
        <f t="shared" si="34"/>
        <v/>
      </c>
      <c r="AK77" s="122" t="str">
        <f t="shared" si="34"/>
        <v/>
      </c>
      <c r="AL77" s="278">
        <f>SUM(G77:AH77)</f>
        <v>0</v>
      </c>
      <c r="AM77" s="296">
        <f>AL77/4</f>
        <v>0</v>
      </c>
      <c r="AN77" s="317" t="str">
        <f>IF(C76="","",C76)</f>
        <v/>
      </c>
      <c r="AO77" s="336" t="str">
        <f>IF(D76="","",D76)</f>
        <v/>
      </c>
      <c r="AP77" s="348" t="str">
        <f>IF(D76&lt;&gt;"",VLOOKUP(D76,$AU$2:$AV$6,2,FALSE),"")</f>
        <v/>
      </c>
      <c r="AQ77" s="296">
        <f>ROUNDDOWN(AL77/$AL$6,2)</f>
        <v>0</v>
      </c>
      <c r="AR77" s="296">
        <f>IF(AP77=1,"",AQ77)</f>
        <v>0</v>
      </c>
    </row>
    <row r="78" spans="1:44" ht="15.95" hidden="1" customHeight="1">
      <c r="A78" s="3"/>
      <c r="B78" s="11" t="s">
        <v>104</v>
      </c>
      <c r="C78" s="23"/>
      <c r="D78" s="45"/>
      <c r="E78" s="60"/>
      <c r="F78" s="79" t="s">
        <v>229</v>
      </c>
      <c r="G78" s="98"/>
      <c r="H78" s="121"/>
      <c r="I78" s="130"/>
      <c r="J78" s="130"/>
      <c r="K78" s="130"/>
      <c r="L78" s="130"/>
      <c r="M78" s="145"/>
      <c r="N78" s="98"/>
      <c r="O78" s="121"/>
      <c r="P78" s="130"/>
      <c r="Q78" s="130"/>
      <c r="R78" s="130"/>
      <c r="S78" s="130"/>
      <c r="T78" s="145"/>
      <c r="U78" s="98"/>
      <c r="V78" s="121"/>
      <c r="W78" s="130"/>
      <c r="X78" s="130"/>
      <c r="Y78" s="130"/>
      <c r="Z78" s="130"/>
      <c r="AA78" s="145"/>
      <c r="AB78" s="98"/>
      <c r="AC78" s="121"/>
      <c r="AD78" s="130"/>
      <c r="AE78" s="130"/>
      <c r="AF78" s="130"/>
      <c r="AG78" s="130"/>
      <c r="AH78" s="145"/>
      <c r="AI78" s="251"/>
      <c r="AJ78" s="121"/>
      <c r="AK78" s="121"/>
      <c r="AL78" s="277">
        <f>SUM(G79:AK79)</f>
        <v>0</v>
      </c>
      <c r="AM78" s="295"/>
      <c r="AN78" s="316"/>
      <c r="AO78" s="335"/>
      <c r="AP78" s="295"/>
      <c r="AQ78" s="347"/>
      <c r="AR78" s="347"/>
    </row>
    <row r="79" spans="1:44" ht="15.95" hidden="1" customHeight="1">
      <c r="A79" s="3"/>
      <c r="B79" s="11"/>
      <c r="C79" s="24"/>
      <c r="D79" s="46"/>
      <c r="E79" s="61"/>
      <c r="F79" s="80" t="s">
        <v>63</v>
      </c>
      <c r="G79" s="99" t="str">
        <f t="shared" ref="G79:AK79" si="35">IF(G78&lt;&gt;"",VLOOKUP(G78,$AC$197:$AL$221,9,FALSE),"")</f>
        <v/>
      </c>
      <c r="H79" s="122" t="str">
        <f t="shared" si="35"/>
        <v/>
      </c>
      <c r="I79" s="122" t="str">
        <f t="shared" si="35"/>
        <v/>
      </c>
      <c r="J79" s="122" t="str">
        <f t="shared" si="35"/>
        <v/>
      </c>
      <c r="K79" s="122" t="str">
        <f t="shared" si="35"/>
        <v/>
      </c>
      <c r="L79" s="122" t="str">
        <f t="shared" si="35"/>
        <v/>
      </c>
      <c r="M79" s="146" t="str">
        <f t="shared" si="35"/>
        <v/>
      </c>
      <c r="N79" s="99" t="str">
        <f t="shared" si="35"/>
        <v/>
      </c>
      <c r="O79" s="122" t="str">
        <f t="shared" si="35"/>
        <v/>
      </c>
      <c r="P79" s="122" t="str">
        <f t="shared" si="35"/>
        <v/>
      </c>
      <c r="Q79" s="122" t="str">
        <f t="shared" si="35"/>
        <v/>
      </c>
      <c r="R79" s="122" t="str">
        <f t="shared" si="35"/>
        <v/>
      </c>
      <c r="S79" s="122" t="str">
        <f t="shared" si="35"/>
        <v/>
      </c>
      <c r="T79" s="146" t="str">
        <f t="shared" si="35"/>
        <v/>
      </c>
      <c r="U79" s="99" t="str">
        <f t="shared" si="35"/>
        <v/>
      </c>
      <c r="V79" s="122" t="str">
        <f t="shared" si="35"/>
        <v/>
      </c>
      <c r="W79" s="122" t="str">
        <f t="shared" si="35"/>
        <v/>
      </c>
      <c r="X79" s="122" t="str">
        <f t="shared" si="35"/>
        <v/>
      </c>
      <c r="Y79" s="122" t="str">
        <f t="shared" si="35"/>
        <v/>
      </c>
      <c r="Z79" s="122" t="str">
        <f t="shared" si="35"/>
        <v/>
      </c>
      <c r="AA79" s="146" t="str">
        <f t="shared" si="35"/>
        <v/>
      </c>
      <c r="AB79" s="99" t="str">
        <f t="shared" si="35"/>
        <v/>
      </c>
      <c r="AC79" s="122" t="str">
        <f t="shared" si="35"/>
        <v/>
      </c>
      <c r="AD79" s="122" t="str">
        <f t="shared" si="35"/>
        <v/>
      </c>
      <c r="AE79" s="122" t="str">
        <f t="shared" si="35"/>
        <v/>
      </c>
      <c r="AF79" s="122" t="str">
        <f t="shared" si="35"/>
        <v/>
      </c>
      <c r="AG79" s="122" t="str">
        <f t="shared" si="35"/>
        <v/>
      </c>
      <c r="AH79" s="146" t="str">
        <f t="shared" si="35"/>
        <v/>
      </c>
      <c r="AI79" s="250" t="str">
        <f t="shared" si="35"/>
        <v/>
      </c>
      <c r="AJ79" s="122" t="str">
        <f t="shared" si="35"/>
        <v/>
      </c>
      <c r="AK79" s="122" t="str">
        <f t="shared" si="35"/>
        <v/>
      </c>
      <c r="AL79" s="278">
        <f>SUM(G79:AH79)</f>
        <v>0</v>
      </c>
      <c r="AM79" s="296">
        <f>AL79/4</f>
        <v>0</v>
      </c>
      <c r="AN79" s="317" t="str">
        <f>IF(C78="","",C78)</f>
        <v/>
      </c>
      <c r="AO79" s="336" t="str">
        <f>IF(D78="","",D78)</f>
        <v/>
      </c>
      <c r="AP79" s="348" t="str">
        <f>IF(D78&lt;&gt;"",VLOOKUP(D78,$AU$2:$AV$6,2,FALSE),"")</f>
        <v/>
      </c>
      <c r="AQ79" s="296">
        <f>ROUNDDOWN(AL79/$AL$6,2)</f>
        <v>0</v>
      </c>
      <c r="AR79" s="296">
        <f>IF(AP79=1,"",AQ79)</f>
        <v>0</v>
      </c>
    </row>
    <row r="80" spans="1:44" ht="15.95" hidden="1" customHeight="1">
      <c r="A80" s="3"/>
      <c r="B80" s="11" t="s">
        <v>105</v>
      </c>
      <c r="C80" s="23"/>
      <c r="D80" s="45"/>
      <c r="E80" s="60"/>
      <c r="F80" s="79" t="s">
        <v>229</v>
      </c>
      <c r="G80" s="98"/>
      <c r="H80" s="121"/>
      <c r="I80" s="130"/>
      <c r="J80" s="130"/>
      <c r="K80" s="130"/>
      <c r="L80" s="130"/>
      <c r="M80" s="145"/>
      <c r="N80" s="98"/>
      <c r="O80" s="121"/>
      <c r="P80" s="130"/>
      <c r="Q80" s="130"/>
      <c r="R80" s="130"/>
      <c r="S80" s="130"/>
      <c r="T80" s="145"/>
      <c r="U80" s="98"/>
      <c r="V80" s="121"/>
      <c r="W80" s="130"/>
      <c r="X80" s="130"/>
      <c r="Y80" s="130"/>
      <c r="Z80" s="130"/>
      <c r="AA80" s="145"/>
      <c r="AB80" s="98"/>
      <c r="AC80" s="121"/>
      <c r="AD80" s="130"/>
      <c r="AE80" s="130"/>
      <c r="AF80" s="130"/>
      <c r="AG80" s="130"/>
      <c r="AH80" s="145"/>
      <c r="AI80" s="251"/>
      <c r="AJ80" s="121"/>
      <c r="AK80" s="121"/>
      <c r="AL80" s="277">
        <f>SUM(G81:AK81)</f>
        <v>0</v>
      </c>
      <c r="AM80" s="295"/>
      <c r="AN80" s="316"/>
      <c r="AO80" s="335"/>
      <c r="AP80" s="295"/>
      <c r="AQ80" s="347"/>
      <c r="AR80" s="347"/>
    </row>
    <row r="81" spans="1:44" ht="15.95" hidden="1" customHeight="1">
      <c r="A81" s="3"/>
      <c r="B81" s="11"/>
      <c r="C81" s="24"/>
      <c r="D81" s="46"/>
      <c r="E81" s="61"/>
      <c r="F81" s="80" t="s">
        <v>63</v>
      </c>
      <c r="G81" s="99" t="str">
        <f t="shared" ref="G81:AK81" si="36">IF(G80&lt;&gt;"",VLOOKUP(G80,$AC$197:$AL$221,9,FALSE),"")</f>
        <v/>
      </c>
      <c r="H81" s="122" t="str">
        <f t="shared" si="36"/>
        <v/>
      </c>
      <c r="I81" s="122" t="str">
        <f t="shared" si="36"/>
        <v/>
      </c>
      <c r="J81" s="122" t="str">
        <f t="shared" si="36"/>
        <v/>
      </c>
      <c r="K81" s="122" t="str">
        <f t="shared" si="36"/>
        <v/>
      </c>
      <c r="L81" s="122" t="str">
        <f t="shared" si="36"/>
        <v/>
      </c>
      <c r="M81" s="146" t="str">
        <f t="shared" si="36"/>
        <v/>
      </c>
      <c r="N81" s="99" t="str">
        <f t="shared" si="36"/>
        <v/>
      </c>
      <c r="O81" s="122" t="str">
        <f t="shared" si="36"/>
        <v/>
      </c>
      <c r="P81" s="122" t="str">
        <f t="shared" si="36"/>
        <v/>
      </c>
      <c r="Q81" s="122" t="str">
        <f t="shared" si="36"/>
        <v/>
      </c>
      <c r="R81" s="122" t="str">
        <f t="shared" si="36"/>
        <v/>
      </c>
      <c r="S81" s="122" t="str">
        <f t="shared" si="36"/>
        <v/>
      </c>
      <c r="T81" s="146" t="str">
        <f t="shared" si="36"/>
        <v/>
      </c>
      <c r="U81" s="99" t="str">
        <f t="shared" si="36"/>
        <v/>
      </c>
      <c r="V81" s="122" t="str">
        <f t="shared" si="36"/>
        <v/>
      </c>
      <c r="W81" s="122" t="str">
        <f t="shared" si="36"/>
        <v/>
      </c>
      <c r="X81" s="122" t="str">
        <f t="shared" si="36"/>
        <v/>
      </c>
      <c r="Y81" s="122" t="str">
        <f t="shared" si="36"/>
        <v/>
      </c>
      <c r="Z81" s="122" t="str">
        <f t="shared" si="36"/>
        <v/>
      </c>
      <c r="AA81" s="146" t="str">
        <f t="shared" si="36"/>
        <v/>
      </c>
      <c r="AB81" s="99" t="str">
        <f t="shared" si="36"/>
        <v/>
      </c>
      <c r="AC81" s="122" t="str">
        <f t="shared" si="36"/>
        <v/>
      </c>
      <c r="AD81" s="122" t="str">
        <f t="shared" si="36"/>
        <v/>
      </c>
      <c r="AE81" s="122" t="str">
        <f t="shared" si="36"/>
        <v/>
      </c>
      <c r="AF81" s="122" t="str">
        <f t="shared" si="36"/>
        <v/>
      </c>
      <c r="AG81" s="122" t="str">
        <f t="shared" si="36"/>
        <v/>
      </c>
      <c r="AH81" s="146" t="str">
        <f t="shared" si="36"/>
        <v/>
      </c>
      <c r="AI81" s="250" t="str">
        <f t="shared" si="36"/>
        <v/>
      </c>
      <c r="AJ81" s="122" t="str">
        <f t="shared" si="36"/>
        <v/>
      </c>
      <c r="AK81" s="122" t="str">
        <f t="shared" si="36"/>
        <v/>
      </c>
      <c r="AL81" s="278">
        <f>SUM(G81:AH81)</f>
        <v>0</v>
      </c>
      <c r="AM81" s="296">
        <f>AL81/4</f>
        <v>0</v>
      </c>
      <c r="AN81" s="317" t="str">
        <f>IF(C80="","",C80)</f>
        <v/>
      </c>
      <c r="AO81" s="336" t="str">
        <f>IF(D80="","",D80)</f>
        <v/>
      </c>
      <c r="AP81" s="348" t="str">
        <f>IF(D80&lt;&gt;"",VLOOKUP(D80,$AU$2:$AV$6,2,FALSE),"")</f>
        <v/>
      </c>
      <c r="AQ81" s="296">
        <f>ROUNDDOWN(AL81/$AL$6,2)</f>
        <v>0</v>
      </c>
      <c r="AR81" s="296">
        <f>IF(AP81=1,"",AQ81)</f>
        <v>0</v>
      </c>
    </row>
    <row r="82" spans="1:44" ht="15.95" hidden="1" customHeight="1">
      <c r="A82" s="3"/>
      <c r="B82" s="11" t="s">
        <v>88</v>
      </c>
      <c r="C82" s="23"/>
      <c r="D82" s="45"/>
      <c r="E82" s="60"/>
      <c r="F82" s="79" t="s">
        <v>229</v>
      </c>
      <c r="G82" s="98"/>
      <c r="H82" s="121"/>
      <c r="I82" s="130"/>
      <c r="J82" s="130"/>
      <c r="K82" s="130"/>
      <c r="L82" s="130"/>
      <c r="M82" s="145"/>
      <c r="N82" s="98"/>
      <c r="O82" s="121"/>
      <c r="P82" s="130"/>
      <c r="Q82" s="130"/>
      <c r="R82" s="130"/>
      <c r="S82" s="130"/>
      <c r="T82" s="145"/>
      <c r="U82" s="98"/>
      <c r="V82" s="121"/>
      <c r="W82" s="130"/>
      <c r="X82" s="130"/>
      <c r="Y82" s="130"/>
      <c r="Z82" s="130"/>
      <c r="AA82" s="145"/>
      <c r="AB82" s="98"/>
      <c r="AC82" s="121"/>
      <c r="AD82" s="130"/>
      <c r="AE82" s="130"/>
      <c r="AF82" s="130"/>
      <c r="AG82" s="130"/>
      <c r="AH82" s="145"/>
      <c r="AI82" s="249"/>
      <c r="AJ82" s="130"/>
      <c r="AK82" s="130"/>
      <c r="AL82" s="277">
        <f>SUM(G83:AK83)</f>
        <v>0</v>
      </c>
      <c r="AM82" s="295"/>
      <c r="AN82" s="316"/>
      <c r="AO82" s="335"/>
      <c r="AP82" s="295"/>
      <c r="AQ82" s="347"/>
      <c r="AR82" s="347"/>
    </row>
    <row r="83" spans="1:44" ht="15.95" hidden="1" customHeight="1">
      <c r="A83" s="3"/>
      <c r="B83" s="11"/>
      <c r="C83" s="24"/>
      <c r="D83" s="46"/>
      <c r="E83" s="61"/>
      <c r="F83" s="80" t="s">
        <v>63</v>
      </c>
      <c r="G83" s="99" t="str">
        <f t="shared" ref="G83:AK83" si="37">IF(G82&lt;&gt;"",VLOOKUP(G82,$AC$197:$AL$221,9,FALSE),"")</f>
        <v/>
      </c>
      <c r="H83" s="122" t="str">
        <f t="shared" si="37"/>
        <v/>
      </c>
      <c r="I83" s="122" t="str">
        <f t="shared" si="37"/>
        <v/>
      </c>
      <c r="J83" s="122" t="str">
        <f t="shared" si="37"/>
        <v/>
      </c>
      <c r="K83" s="122" t="str">
        <f t="shared" si="37"/>
        <v/>
      </c>
      <c r="L83" s="122" t="str">
        <f t="shared" si="37"/>
        <v/>
      </c>
      <c r="M83" s="146" t="str">
        <f t="shared" si="37"/>
        <v/>
      </c>
      <c r="N83" s="99" t="str">
        <f t="shared" si="37"/>
        <v/>
      </c>
      <c r="O83" s="122" t="str">
        <f t="shared" si="37"/>
        <v/>
      </c>
      <c r="P83" s="122" t="str">
        <f t="shared" si="37"/>
        <v/>
      </c>
      <c r="Q83" s="122" t="str">
        <f t="shared" si="37"/>
        <v/>
      </c>
      <c r="R83" s="122" t="str">
        <f t="shared" si="37"/>
        <v/>
      </c>
      <c r="S83" s="122" t="str">
        <f t="shared" si="37"/>
        <v/>
      </c>
      <c r="T83" s="146" t="str">
        <f t="shared" si="37"/>
        <v/>
      </c>
      <c r="U83" s="99" t="str">
        <f t="shared" si="37"/>
        <v/>
      </c>
      <c r="V83" s="122" t="str">
        <f t="shared" si="37"/>
        <v/>
      </c>
      <c r="W83" s="122" t="str">
        <f t="shared" si="37"/>
        <v/>
      </c>
      <c r="X83" s="122" t="str">
        <f t="shared" si="37"/>
        <v/>
      </c>
      <c r="Y83" s="122" t="str">
        <f t="shared" si="37"/>
        <v/>
      </c>
      <c r="Z83" s="122" t="str">
        <f t="shared" si="37"/>
        <v/>
      </c>
      <c r="AA83" s="146" t="str">
        <f t="shared" si="37"/>
        <v/>
      </c>
      <c r="AB83" s="99" t="str">
        <f t="shared" si="37"/>
        <v/>
      </c>
      <c r="AC83" s="122" t="str">
        <f t="shared" si="37"/>
        <v/>
      </c>
      <c r="AD83" s="122" t="str">
        <f t="shared" si="37"/>
        <v/>
      </c>
      <c r="AE83" s="122" t="str">
        <f t="shared" si="37"/>
        <v/>
      </c>
      <c r="AF83" s="122" t="str">
        <f t="shared" si="37"/>
        <v/>
      </c>
      <c r="AG83" s="122" t="str">
        <f t="shared" si="37"/>
        <v/>
      </c>
      <c r="AH83" s="146" t="str">
        <f t="shared" si="37"/>
        <v/>
      </c>
      <c r="AI83" s="250" t="str">
        <f t="shared" si="37"/>
        <v/>
      </c>
      <c r="AJ83" s="122" t="str">
        <f t="shared" si="37"/>
        <v/>
      </c>
      <c r="AK83" s="122" t="str">
        <f t="shared" si="37"/>
        <v/>
      </c>
      <c r="AL83" s="278">
        <f>SUM(G83:AH83)</f>
        <v>0</v>
      </c>
      <c r="AM83" s="296">
        <f>AL83/4</f>
        <v>0</v>
      </c>
      <c r="AN83" s="317" t="str">
        <f>IF(C82="","",C82)</f>
        <v/>
      </c>
      <c r="AO83" s="336" t="str">
        <f>IF(D82="","",D82)</f>
        <v/>
      </c>
      <c r="AP83" s="348" t="str">
        <f>IF(D82&lt;&gt;"",VLOOKUP(D82,$AU$2:$AV$6,2,FALSE),"")</f>
        <v/>
      </c>
      <c r="AQ83" s="296">
        <f>ROUNDDOWN(AL83/$AL$6,2)</f>
        <v>0</v>
      </c>
      <c r="AR83" s="296">
        <f>IF(AP83=1,"",AQ83)</f>
        <v>0</v>
      </c>
    </row>
    <row r="84" spans="1:44" ht="15.95" hidden="1" customHeight="1">
      <c r="A84" s="3"/>
      <c r="B84" s="11" t="s">
        <v>106</v>
      </c>
      <c r="C84" s="23"/>
      <c r="D84" s="45"/>
      <c r="E84" s="60"/>
      <c r="F84" s="79" t="s">
        <v>229</v>
      </c>
      <c r="G84" s="98"/>
      <c r="H84" s="121"/>
      <c r="I84" s="130"/>
      <c r="J84" s="130"/>
      <c r="K84" s="130"/>
      <c r="L84" s="130"/>
      <c r="M84" s="145"/>
      <c r="N84" s="98"/>
      <c r="O84" s="121"/>
      <c r="P84" s="130"/>
      <c r="Q84" s="130"/>
      <c r="R84" s="130"/>
      <c r="S84" s="130"/>
      <c r="T84" s="145"/>
      <c r="U84" s="98"/>
      <c r="V84" s="121"/>
      <c r="W84" s="130"/>
      <c r="X84" s="130"/>
      <c r="Y84" s="130"/>
      <c r="Z84" s="130"/>
      <c r="AA84" s="145"/>
      <c r="AB84" s="98"/>
      <c r="AC84" s="121"/>
      <c r="AD84" s="130"/>
      <c r="AE84" s="130"/>
      <c r="AF84" s="130"/>
      <c r="AG84" s="130"/>
      <c r="AH84" s="145"/>
      <c r="AI84" s="249"/>
      <c r="AJ84" s="130"/>
      <c r="AK84" s="130"/>
      <c r="AL84" s="277">
        <f>SUM(G85:AK85)</f>
        <v>0</v>
      </c>
      <c r="AM84" s="295"/>
      <c r="AN84" s="316"/>
      <c r="AO84" s="335"/>
      <c r="AP84" s="295"/>
      <c r="AQ84" s="347"/>
      <c r="AR84" s="347"/>
    </row>
    <row r="85" spans="1:44" ht="15.95" hidden="1" customHeight="1">
      <c r="A85" s="3"/>
      <c r="B85" s="11"/>
      <c r="C85" s="24"/>
      <c r="D85" s="46"/>
      <c r="E85" s="61"/>
      <c r="F85" s="80" t="s">
        <v>63</v>
      </c>
      <c r="G85" s="99" t="str">
        <f t="shared" ref="G85:AK85" si="38">IF(G84&lt;&gt;"",VLOOKUP(G84,$AC$197:$AL$221,9,FALSE),"")</f>
        <v/>
      </c>
      <c r="H85" s="122" t="str">
        <f t="shared" si="38"/>
        <v/>
      </c>
      <c r="I85" s="122" t="str">
        <f t="shared" si="38"/>
        <v/>
      </c>
      <c r="J85" s="122" t="str">
        <f t="shared" si="38"/>
        <v/>
      </c>
      <c r="K85" s="122" t="str">
        <f t="shared" si="38"/>
        <v/>
      </c>
      <c r="L85" s="122" t="str">
        <f t="shared" si="38"/>
        <v/>
      </c>
      <c r="M85" s="146" t="str">
        <f t="shared" si="38"/>
        <v/>
      </c>
      <c r="N85" s="99" t="str">
        <f t="shared" si="38"/>
        <v/>
      </c>
      <c r="O85" s="122" t="str">
        <f t="shared" si="38"/>
        <v/>
      </c>
      <c r="P85" s="122" t="str">
        <f t="shared" si="38"/>
        <v/>
      </c>
      <c r="Q85" s="122" t="str">
        <f t="shared" si="38"/>
        <v/>
      </c>
      <c r="R85" s="122" t="str">
        <f t="shared" si="38"/>
        <v/>
      </c>
      <c r="S85" s="122" t="str">
        <f t="shared" si="38"/>
        <v/>
      </c>
      <c r="T85" s="146" t="str">
        <f t="shared" si="38"/>
        <v/>
      </c>
      <c r="U85" s="99" t="str">
        <f t="shared" si="38"/>
        <v/>
      </c>
      <c r="V85" s="122" t="str">
        <f t="shared" si="38"/>
        <v/>
      </c>
      <c r="W85" s="122" t="str">
        <f t="shared" si="38"/>
        <v/>
      </c>
      <c r="X85" s="122" t="str">
        <f t="shared" si="38"/>
        <v/>
      </c>
      <c r="Y85" s="122" t="str">
        <f t="shared" si="38"/>
        <v/>
      </c>
      <c r="Z85" s="122" t="str">
        <f t="shared" si="38"/>
        <v/>
      </c>
      <c r="AA85" s="146" t="str">
        <f t="shared" si="38"/>
        <v/>
      </c>
      <c r="AB85" s="99" t="str">
        <f t="shared" si="38"/>
        <v/>
      </c>
      <c r="AC85" s="122" t="str">
        <f t="shared" si="38"/>
        <v/>
      </c>
      <c r="AD85" s="122" t="str">
        <f t="shared" si="38"/>
        <v/>
      </c>
      <c r="AE85" s="122" t="str">
        <f t="shared" si="38"/>
        <v/>
      </c>
      <c r="AF85" s="122" t="str">
        <f t="shared" si="38"/>
        <v/>
      </c>
      <c r="AG85" s="122" t="str">
        <f t="shared" si="38"/>
        <v/>
      </c>
      <c r="AH85" s="146" t="str">
        <f t="shared" si="38"/>
        <v/>
      </c>
      <c r="AI85" s="250" t="str">
        <f t="shared" si="38"/>
        <v/>
      </c>
      <c r="AJ85" s="122" t="str">
        <f t="shared" si="38"/>
        <v/>
      </c>
      <c r="AK85" s="122" t="str">
        <f t="shared" si="38"/>
        <v/>
      </c>
      <c r="AL85" s="278">
        <f>SUM(G85:AH85)</f>
        <v>0</v>
      </c>
      <c r="AM85" s="296">
        <f>AL85/4</f>
        <v>0</v>
      </c>
      <c r="AN85" s="317" t="str">
        <f>IF(C84="","",C84)</f>
        <v/>
      </c>
      <c r="AO85" s="336" t="str">
        <f>IF(D84="","",D84)</f>
        <v/>
      </c>
      <c r="AP85" s="348" t="str">
        <f>IF(D84&lt;&gt;"",VLOOKUP(D84,$AU$2:$AV$6,2,FALSE),"")</f>
        <v/>
      </c>
      <c r="AQ85" s="296">
        <f>ROUNDDOWN(AL85/$AL$6,2)</f>
        <v>0</v>
      </c>
      <c r="AR85" s="296">
        <f>IF(AP85=1,"",AQ85)</f>
        <v>0</v>
      </c>
    </row>
    <row r="86" spans="1:44" ht="15.95" hidden="1" customHeight="1">
      <c r="A86" s="3"/>
      <c r="B86" s="11" t="s">
        <v>107</v>
      </c>
      <c r="C86" s="23"/>
      <c r="D86" s="45"/>
      <c r="E86" s="60"/>
      <c r="F86" s="79" t="s">
        <v>229</v>
      </c>
      <c r="G86" s="98"/>
      <c r="H86" s="121"/>
      <c r="I86" s="130"/>
      <c r="J86" s="130"/>
      <c r="K86" s="130"/>
      <c r="L86" s="130"/>
      <c r="M86" s="145"/>
      <c r="N86" s="98"/>
      <c r="O86" s="121"/>
      <c r="P86" s="130"/>
      <c r="Q86" s="130"/>
      <c r="R86" s="130"/>
      <c r="S86" s="130"/>
      <c r="T86" s="145"/>
      <c r="U86" s="98"/>
      <c r="V86" s="121"/>
      <c r="W86" s="130"/>
      <c r="X86" s="130"/>
      <c r="Y86" s="130"/>
      <c r="Z86" s="130"/>
      <c r="AA86" s="145"/>
      <c r="AB86" s="98"/>
      <c r="AC86" s="121"/>
      <c r="AD86" s="130"/>
      <c r="AE86" s="130"/>
      <c r="AF86" s="130"/>
      <c r="AG86" s="130"/>
      <c r="AH86" s="145"/>
      <c r="AI86" s="251"/>
      <c r="AJ86" s="121"/>
      <c r="AK86" s="121"/>
      <c r="AL86" s="277">
        <f>SUM(G87:AK87)</f>
        <v>0</v>
      </c>
      <c r="AM86" s="295"/>
      <c r="AN86" s="316"/>
      <c r="AO86" s="335"/>
      <c r="AP86" s="295"/>
      <c r="AQ86" s="347"/>
      <c r="AR86" s="347"/>
    </row>
    <row r="87" spans="1:44" ht="15.95" hidden="1" customHeight="1">
      <c r="A87" s="3"/>
      <c r="B87" s="11"/>
      <c r="C87" s="24"/>
      <c r="D87" s="46"/>
      <c r="E87" s="61"/>
      <c r="F87" s="80" t="s">
        <v>63</v>
      </c>
      <c r="G87" s="99" t="str">
        <f t="shared" ref="G87:AK87" si="39">IF(G86&lt;&gt;"",VLOOKUP(G86,$AC$197:$AL$221,9,FALSE),"")</f>
        <v/>
      </c>
      <c r="H87" s="122" t="str">
        <f t="shared" si="39"/>
        <v/>
      </c>
      <c r="I87" s="122" t="str">
        <f t="shared" si="39"/>
        <v/>
      </c>
      <c r="J87" s="122" t="str">
        <f t="shared" si="39"/>
        <v/>
      </c>
      <c r="K87" s="122" t="str">
        <f t="shared" si="39"/>
        <v/>
      </c>
      <c r="L87" s="122" t="str">
        <f t="shared" si="39"/>
        <v/>
      </c>
      <c r="M87" s="146" t="str">
        <f t="shared" si="39"/>
        <v/>
      </c>
      <c r="N87" s="99" t="str">
        <f t="shared" si="39"/>
        <v/>
      </c>
      <c r="O87" s="122" t="str">
        <f t="shared" si="39"/>
        <v/>
      </c>
      <c r="P87" s="122" t="str">
        <f t="shared" si="39"/>
        <v/>
      </c>
      <c r="Q87" s="122" t="str">
        <f t="shared" si="39"/>
        <v/>
      </c>
      <c r="R87" s="122" t="str">
        <f t="shared" si="39"/>
        <v/>
      </c>
      <c r="S87" s="122" t="str">
        <f t="shared" si="39"/>
        <v/>
      </c>
      <c r="T87" s="146" t="str">
        <f t="shared" si="39"/>
        <v/>
      </c>
      <c r="U87" s="99" t="str">
        <f t="shared" si="39"/>
        <v/>
      </c>
      <c r="V87" s="122" t="str">
        <f t="shared" si="39"/>
        <v/>
      </c>
      <c r="W87" s="122" t="str">
        <f t="shared" si="39"/>
        <v/>
      </c>
      <c r="X87" s="122" t="str">
        <f t="shared" si="39"/>
        <v/>
      </c>
      <c r="Y87" s="122" t="str">
        <f t="shared" si="39"/>
        <v/>
      </c>
      <c r="Z87" s="122" t="str">
        <f t="shared" si="39"/>
        <v/>
      </c>
      <c r="AA87" s="146" t="str">
        <f t="shared" si="39"/>
        <v/>
      </c>
      <c r="AB87" s="99" t="str">
        <f t="shared" si="39"/>
        <v/>
      </c>
      <c r="AC87" s="122" t="str">
        <f t="shared" si="39"/>
        <v/>
      </c>
      <c r="AD87" s="122" t="str">
        <f t="shared" si="39"/>
        <v/>
      </c>
      <c r="AE87" s="122" t="str">
        <f t="shared" si="39"/>
        <v/>
      </c>
      <c r="AF87" s="122" t="str">
        <f t="shared" si="39"/>
        <v/>
      </c>
      <c r="AG87" s="122" t="str">
        <f t="shared" si="39"/>
        <v/>
      </c>
      <c r="AH87" s="146" t="str">
        <f t="shared" si="39"/>
        <v/>
      </c>
      <c r="AI87" s="250" t="str">
        <f t="shared" si="39"/>
        <v/>
      </c>
      <c r="AJ87" s="122" t="str">
        <f t="shared" si="39"/>
        <v/>
      </c>
      <c r="AK87" s="122" t="str">
        <f t="shared" si="39"/>
        <v/>
      </c>
      <c r="AL87" s="278">
        <f>SUM(G87:AH87)</f>
        <v>0</v>
      </c>
      <c r="AM87" s="296">
        <f>AL87/4</f>
        <v>0</v>
      </c>
      <c r="AN87" s="317" t="str">
        <f>IF(C86="","",C86)</f>
        <v/>
      </c>
      <c r="AO87" s="336" t="str">
        <f>IF(D86="","",D86)</f>
        <v/>
      </c>
      <c r="AP87" s="348" t="str">
        <f>IF(D86&lt;&gt;"",VLOOKUP(D86,$AU$2:$AV$6,2,FALSE),"")</f>
        <v/>
      </c>
      <c r="AQ87" s="296">
        <f>ROUNDDOWN(AL87/$AL$6,2)</f>
        <v>0</v>
      </c>
      <c r="AR87" s="296">
        <f>IF(AP87=1,"",AQ87)</f>
        <v>0</v>
      </c>
    </row>
    <row r="88" spans="1:44" ht="15.95" hidden="1" customHeight="1">
      <c r="A88" s="3"/>
      <c r="B88" s="11" t="s">
        <v>109</v>
      </c>
      <c r="C88" s="23"/>
      <c r="D88" s="45"/>
      <c r="E88" s="60"/>
      <c r="F88" s="79" t="s">
        <v>229</v>
      </c>
      <c r="G88" s="98"/>
      <c r="H88" s="121"/>
      <c r="I88" s="130"/>
      <c r="J88" s="130"/>
      <c r="K88" s="130"/>
      <c r="L88" s="130"/>
      <c r="M88" s="145"/>
      <c r="N88" s="98"/>
      <c r="O88" s="121"/>
      <c r="P88" s="130"/>
      <c r="Q88" s="130"/>
      <c r="R88" s="130"/>
      <c r="S88" s="130"/>
      <c r="T88" s="145"/>
      <c r="U88" s="98"/>
      <c r="V88" s="121"/>
      <c r="W88" s="130"/>
      <c r="X88" s="130"/>
      <c r="Y88" s="130"/>
      <c r="Z88" s="130"/>
      <c r="AA88" s="145"/>
      <c r="AB88" s="98"/>
      <c r="AC88" s="121"/>
      <c r="AD88" s="130"/>
      <c r="AE88" s="130"/>
      <c r="AF88" s="130"/>
      <c r="AG88" s="130"/>
      <c r="AH88" s="145"/>
      <c r="AI88" s="251"/>
      <c r="AJ88" s="121"/>
      <c r="AK88" s="121"/>
      <c r="AL88" s="277">
        <f>SUM(G89:AK89)</f>
        <v>0</v>
      </c>
      <c r="AM88" s="295"/>
      <c r="AN88" s="316"/>
      <c r="AO88" s="335"/>
      <c r="AP88" s="295"/>
      <c r="AQ88" s="347"/>
      <c r="AR88" s="347"/>
    </row>
    <row r="89" spans="1:44" ht="15.95" hidden="1" customHeight="1">
      <c r="A89" s="3"/>
      <c r="B89" s="11"/>
      <c r="C89" s="24"/>
      <c r="D89" s="46"/>
      <c r="E89" s="61"/>
      <c r="F89" s="80" t="s">
        <v>63</v>
      </c>
      <c r="G89" s="99" t="str">
        <f t="shared" ref="G89:AK89" si="40">IF(G88&lt;&gt;"",VLOOKUP(G88,$AC$197:$AL$221,9,FALSE),"")</f>
        <v/>
      </c>
      <c r="H89" s="122" t="str">
        <f t="shared" si="40"/>
        <v/>
      </c>
      <c r="I89" s="122" t="str">
        <f t="shared" si="40"/>
        <v/>
      </c>
      <c r="J89" s="122" t="str">
        <f t="shared" si="40"/>
        <v/>
      </c>
      <c r="K89" s="122" t="str">
        <f t="shared" si="40"/>
        <v/>
      </c>
      <c r="L89" s="122" t="str">
        <f t="shared" si="40"/>
        <v/>
      </c>
      <c r="M89" s="146" t="str">
        <f t="shared" si="40"/>
        <v/>
      </c>
      <c r="N89" s="99" t="str">
        <f t="shared" si="40"/>
        <v/>
      </c>
      <c r="O89" s="122" t="str">
        <f t="shared" si="40"/>
        <v/>
      </c>
      <c r="P89" s="122" t="str">
        <f t="shared" si="40"/>
        <v/>
      </c>
      <c r="Q89" s="122" t="str">
        <f t="shared" si="40"/>
        <v/>
      </c>
      <c r="R89" s="122" t="str">
        <f t="shared" si="40"/>
        <v/>
      </c>
      <c r="S89" s="122" t="str">
        <f t="shared" si="40"/>
        <v/>
      </c>
      <c r="T89" s="146" t="str">
        <f t="shared" si="40"/>
        <v/>
      </c>
      <c r="U89" s="99" t="str">
        <f t="shared" si="40"/>
        <v/>
      </c>
      <c r="V89" s="122" t="str">
        <f t="shared" si="40"/>
        <v/>
      </c>
      <c r="W89" s="122" t="str">
        <f t="shared" si="40"/>
        <v/>
      </c>
      <c r="X89" s="122" t="str">
        <f t="shared" si="40"/>
        <v/>
      </c>
      <c r="Y89" s="122" t="str">
        <f t="shared" si="40"/>
        <v/>
      </c>
      <c r="Z89" s="122" t="str">
        <f t="shared" si="40"/>
        <v/>
      </c>
      <c r="AA89" s="146" t="str">
        <f t="shared" si="40"/>
        <v/>
      </c>
      <c r="AB89" s="99" t="str">
        <f t="shared" si="40"/>
        <v/>
      </c>
      <c r="AC89" s="122" t="str">
        <f t="shared" si="40"/>
        <v/>
      </c>
      <c r="AD89" s="122" t="str">
        <f t="shared" si="40"/>
        <v/>
      </c>
      <c r="AE89" s="122" t="str">
        <f t="shared" si="40"/>
        <v/>
      </c>
      <c r="AF89" s="122" t="str">
        <f t="shared" si="40"/>
        <v/>
      </c>
      <c r="AG89" s="122" t="str">
        <f t="shared" si="40"/>
        <v/>
      </c>
      <c r="AH89" s="146" t="str">
        <f t="shared" si="40"/>
        <v/>
      </c>
      <c r="AI89" s="250" t="str">
        <f t="shared" si="40"/>
        <v/>
      </c>
      <c r="AJ89" s="122" t="str">
        <f t="shared" si="40"/>
        <v/>
      </c>
      <c r="AK89" s="122" t="str">
        <f t="shared" si="40"/>
        <v/>
      </c>
      <c r="AL89" s="278">
        <f>SUM(G89:AH89)</f>
        <v>0</v>
      </c>
      <c r="AM89" s="296">
        <f>AL89/4</f>
        <v>0</v>
      </c>
      <c r="AN89" s="317" t="str">
        <f>IF(C88="","",C88)</f>
        <v/>
      </c>
      <c r="AO89" s="336" t="str">
        <f>IF(D88="","",D88)</f>
        <v/>
      </c>
      <c r="AP89" s="348" t="str">
        <f>IF(D88&lt;&gt;"",VLOOKUP(D88,$AU$2:$AV$6,2,FALSE),"")</f>
        <v/>
      </c>
      <c r="AQ89" s="296">
        <f>ROUNDDOWN(AL89/$AL$6,2)</f>
        <v>0</v>
      </c>
      <c r="AR89" s="296">
        <f>IF(AP89=1,"",AQ89)</f>
        <v>0</v>
      </c>
    </row>
    <row r="90" spans="1:44" ht="15.95" hidden="1" customHeight="1">
      <c r="A90" s="3"/>
      <c r="B90" s="11" t="s">
        <v>111</v>
      </c>
      <c r="C90" s="23"/>
      <c r="D90" s="45"/>
      <c r="E90" s="60"/>
      <c r="F90" s="79" t="s">
        <v>229</v>
      </c>
      <c r="G90" s="98"/>
      <c r="H90" s="121"/>
      <c r="I90" s="130"/>
      <c r="J90" s="130"/>
      <c r="K90" s="130"/>
      <c r="L90" s="130"/>
      <c r="M90" s="145"/>
      <c r="N90" s="98"/>
      <c r="O90" s="121"/>
      <c r="P90" s="130"/>
      <c r="Q90" s="130"/>
      <c r="R90" s="130"/>
      <c r="S90" s="130"/>
      <c r="T90" s="145"/>
      <c r="U90" s="98"/>
      <c r="V90" s="121"/>
      <c r="W90" s="130"/>
      <c r="X90" s="130"/>
      <c r="Y90" s="130"/>
      <c r="Z90" s="130"/>
      <c r="AA90" s="145"/>
      <c r="AB90" s="98"/>
      <c r="AC90" s="121"/>
      <c r="AD90" s="130"/>
      <c r="AE90" s="130"/>
      <c r="AF90" s="130"/>
      <c r="AG90" s="130"/>
      <c r="AH90" s="145"/>
      <c r="AI90" s="249"/>
      <c r="AJ90" s="130"/>
      <c r="AK90" s="130"/>
      <c r="AL90" s="277">
        <f>SUM(G91:AK91)</f>
        <v>0</v>
      </c>
      <c r="AM90" s="295"/>
      <c r="AN90" s="316"/>
      <c r="AO90" s="335"/>
      <c r="AP90" s="295"/>
      <c r="AQ90" s="347"/>
      <c r="AR90" s="347"/>
    </row>
    <row r="91" spans="1:44" ht="15.95" hidden="1" customHeight="1">
      <c r="A91" s="3"/>
      <c r="B91" s="11"/>
      <c r="C91" s="24"/>
      <c r="D91" s="46"/>
      <c r="E91" s="61"/>
      <c r="F91" s="80" t="s">
        <v>63</v>
      </c>
      <c r="G91" s="99" t="str">
        <f t="shared" ref="G91:AK91" si="41">IF(G90&lt;&gt;"",VLOOKUP(G90,$AC$197:$AL$221,9,FALSE),"")</f>
        <v/>
      </c>
      <c r="H91" s="122" t="str">
        <f t="shared" si="41"/>
        <v/>
      </c>
      <c r="I91" s="122" t="str">
        <f t="shared" si="41"/>
        <v/>
      </c>
      <c r="J91" s="122" t="str">
        <f t="shared" si="41"/>
        <v/>
      </c>
      <c r="K91" s="122" t="str">
        <f t="shared" si="41"/>
        <v/>
      </c>
      <c r="L91" s="122" t="str">
        <f t="shared" si="41"/>
        <v/>
      </c>
      <c r="M91" s="146" t="str">
        <f t="shared" si="41"/>
        <v/>
      </c>
      <c r="N91" s="99" t="str">
        <f t="shared" si="41"/>
        <v/>
      </c>
      <c r="O91" s="122" t="str">
        <f t="shared" si="41"/>
        <v/>
      </c>
      <c r="P91" s="122" t="str">
        <f t="shared" si="41"/>
        <v/>
      </c>
      <c r="Q91" s="122" t="str">
        <f t="shared" si="41"/>
        <v/>
      </c>
      <c r="R91" s="122" t="str">
        <f t="shared" si="41"/>
        <v/>
      </c>
      <c r="S91" s="122" t="str">
        <f t="shared" si="41"/>
        <v/>
      </c>
      <c r="T91" s="146" t="str">
        <f t="shared" si="41"/>
        <v/>
      </c>
      <c r="U91" s="99" t="str">
        <f t="shared" si="41"/>
        <v/>
      </c>
      <c r="V91" s="122" t="str">
        <f t="shared" si="41"/>
        <v/>
      </c>
      <c r="W91" s="122" t="str">
        <f t="shared" si="41"/>
        <v/>
      </c>
      <c r="X91" s="122" t="str">
        <f t="shared" si="41"/>
        <v/>
      </c>
      <c r="Y91" s="122" t="str">
        <f t="shared" si="41"/>
        <v/>
      </c>
      <c r="Z91" s="122" t="str">
        <f t="shared" si="41"/>
        <v/>
      </c>
      <c r="AA91" s="146" t="str">
        <f t="shared" si="41"/>
        <v/>
      </c>
      <c r="AB91" s="99" t="str">
        <f t="shared" si="41"/>
        <v/>
      </c>
      <c r="AC91" s="122" t="str">
        <f t="shared" si="41"/>
        <v/>
      </c>
      <c r="AD91" s="122" t="str">
        <f t="shared" si="41"/>
        <v/>
      </c>
      <c r="AE91" s="122" t="str">
        <f t="shared" si="41"/>
        <v/>
      </c>
      <c r="AF91" s="122" t="str">
        <f t="shared" si="41"/>
        <v/>
      </c>
      <c r="AG91" s="122" t="str">
        <f t="shared" si="41"/>
        <v/>
      </c>
      <c r="AH91" s="146" t="str">
        <f t="shared" si="41"/>
        <v/>
      </c>
      <c r="AI91" s="250" t="str">
        <f t="shared" si="41"/>
        <v/>
      </c>
      <c r="AJ91" s="122" t="str">
        <f t="shared" si="41"/>
        <v/>
      </c>
      <c r="AK91" s="122" t="str">
        <f t="shared" si="41"/>
        <v/>
      </c>
      <c r="AL91" s="278">
        <f>SUM(G91:AH91)</f>
        <v>0</v>
      </c>
      <c r="AM91" s="296">
        <f>AL91/4</f>
        <v>0</v>
      </c>
      <c r="AN91" s="317" t="str">
        <f>IF(C90="","",C90)</f>
        <v/>
      </c>
      <c r="AO91" s="336" t="str">
        <f>IF(D90="","",D90)</f>
        <v/>
      </c>
      <c r="AP91" s="348" t="str">
        <f>IF(D90&lt;&gt;"",VLOOKUP(D90,$AU$2:$AV$6,2,FALSE),"")</f>
        <v/>
      </c>
      <c r="AQ91" s="296">
        <f>ROUNDDOWN(AL91/$AL$6,2)</f>
        <v>0</v>
      </c>
      <c r="AR91" s="296">
        <f>IF(AP91=1,"",AQ91)</f>
        <v>0</v>
      </c>
    </row>
    <row r="92" spans="1:44" ht="15.95" hidden="1" customHeight="1">
      <c r="A92" s="3"/>
      <c r="B92" s="11" t="s">
        <v>113</v>
      </c>
      <c r="C92" s="23"/>
      <c r="D92" s="45"/>
      <c r="E92" s="60"/>
      <c r="F92" s="79" t="s">
        <v>229</v>
      </c>
      <c r="G92" s="98"/>
      <c r="H92" s="121"/>
      <c r="I92" s="130"/>
      <c r="J92" s="130"/>
      <c r="K92" s="130"/>
      <c r="L92" s="130"/>
      <c r="M92" s="145"/>
      <c r="N92" s="98"/>
      <c r="O92" s="121"/>
      <c r="P92" s="130"/>
      <c r="Q92" s="130"/>
      <c r="R92" s="130"/>
      <c r="S92" s="130"/>
      <c r="T92" s="145"/>
      <c r="U92" s="98"/>
      <c r="V92" s="121"/>
      <c r="W92" s="130"/>
      <c r="X92" s="130"/>
      <c r="Y92" s="130"/>
      <c r="Z92" s="130"/>
      <c r="AA92" s="145"/>
      <c r="AB92" s="98"/>
      <c r="AC92" s="121"/>
      <c r="AD92" s="130"/>
      <c r="AE92" s="130"/>
      <c r="AF92" s="130"/>
      <c r="AG92" s="130"/>
      <c r="AH92" s="145"/>
      <c r="AI92" s="249"/>
      <c r="AJ92" s="130"/>
      <c r="AK92" s="130"/>
      <c r="AL92" s="277">
        <f>SUM(G93:AK93)</f>
        <v>0</v>
      </c>
      <c r="AM92" s="295"/>
      <c r="AN92" s="316"/>
      <c r="AO92" s="335"/>
      <c r="AP92" s="295"/>
      <c r="AQ92" s="347"/>
      <c r="AR92" s="347"/>
    </row>
    <row r="93" spans="1:44" ht="15.95" hidden="1" customHeight="1">
      <c r="A93" s="3"/>
      <c r="B93" s="11"/>
      <c r="C93" s="24"/>
      <c r="D93" s="46"/>
      <c r="E93" s="61"/>
      <c r="F93" s="80" t="s">
        <v>63</v>
      </c>
      <c r="G93" s="99" t="str">
        <f t="shared" ref="G93:AK93" si="42">IF(G92&lt;&gt;"",VLOOKUP(G92,$AC$197:$AL$221,9,FALSE),"")</f>
        <v/>
      </c>
      <c r="H93" s="122" t="str">
        <f t="shared" si="42"/>
        <v/>
      </c>
      <c r="I93" s="122" t="str">
        <f t="shared" si="42"/>
        <v/>
      </c>
      <c r="J93" s="122" t="str">
        <f t="shared" si="42"/>
        <v/>
      </c>
      <c r="K93" s="122" t="str">
        <f t="shared" si="42"/>
        <v/>
      </c>
      <c r="L93" s="122" t="str">
        <f t="shared" si="42"/>
        <v/>
      </c>
      <c r="M93" s="146" t="str">
        <f t="shared" si="42"/>
        <v/>
      </c>
      <c r="N93" s="99" t="str">
        <f t="shared" si="42"/>
        <v/>
      </c>
      <c r="O93" s="122" t="str">
        <f t="shared" si="42"/>
        <v/>
      </c>
      <c r="P93" s="122" t="str">
        <f t="shared" si="42"/>
        <v/>
      </c>
      <c r="Q93" s="122" t="str">
        <f t="shared" si="42"/>
        <v/>
      </c>
      <c r="R93" s="122" t="str">
        <f t="shared" si="42"/>
        <v/>
      </c>
      <c r="S93" s="122" t="str">
        <f t="shared" si="42"/>
        <v/>
      </c>
      <c r="T93" s="146" t="str">
        <f t="shared" si="42"/>
        <v/>
      </c>
      <c r="U93" s="99" t="str">
        <f t="shared" si="42"/>
        <v/>
      </c>
      <c r="V93" s="122" t="str">
        <f t="shared" si="42"/>
        <v/>
      </c>
      <c r="W93" s="122" t="str">
        <f t="shared" si="42"/>
        <v/>
      </c>
      <c r="X93" s="122" t="str">
        <f t="shared" si="42"/>
        <v/>
      </c>
      <c r="Y93" s="122" t="str">
        <f t="shared" si="42"/>
        <v/>
      </c>
      <c r="Z93" s="122" t="str">
        <f t="shared" si="42"/>
        <v/>
      </c>
      <c r="AA93" s="146" t="str">
        <f t="shared" si="42"/>
        <v/>
      </c>
      <c r="AB93" s="99" t="str">
        <f t="shared" si="42"/>
        <v/>
      </c>
      <c r="AC93" s="122" t="str">
        <f t="shared" si="42"/>
        <v/>
      </c>
      <c r="AD93" s="122" t="str">
        <f t="shared" si="42"/>
        <v/>
      </c>
      <c r="AE93" s="122" t="str">
        <f t="shared" si="42"/>
        <v/>
      </c>
      <c r="AF93" s="122" t="str">
        <f t="shared" si="42"/>
        <v/>
      </c>
      <c r="AG93" s="122" t="str">
        <f t="shared" si="42"/>
        <v/>
      </c>
      <c r="AH93" s="146" t="str">
        <f t="shared" si="42"/>
        <v/>
      </c>
      <c r="AI93" s="250" t="str">
        <f t="shared" si="42"/>
        <v/>
      </c>
      <c r="AJ93" s="122" t="str">
        <f t="shared" si="42"/>
        <v/>
      </c>
      <c r="AK93" s="122" t="str">
        <f t="shared" si="42"/>
        <v/>
      </c>
      <c r="AL93" s="278">
        <f>SUM(G93:AH93)</f>
        <v>0</v>
      </c>
      <c r="AM93" s="296">
        <f>AL93/4</f>
        <v>0</v>
      </c>
      <c r="AN93" s="317" t="str">
        <f>IF(C92="","",C92)</f>
        <v/>
      </c>
      <c r="AO93" s="336" t="str">
        <f>IF(D92="","",D92)</f>
        <v/>
      </c>
      <c r="AP93" s="348" t="str">
        <f>IF(D92&lt;&gt;"",VLOOKUP(D92,$AU$2:$AV$6,2,FALSE),"")</f>
        <v/>
      </c>
      <c r="AQ93" s="296">
        <f>ROUNDDOWN(AL93/$AL$6,2)</f>
        <v>0</v>
      </c>
      <c r="AR93" s="296">
        <f>IF(AP93=1,"",AQ93)</f>
        <v>0</v>
      </c>
    </row>
    <row r="94" spans="1:44" ht="15.95" hidden="1" customHeight="1">
      <c r="A94" s="3"/>
      <c r="B94" s="11" t="s">
        <v>115</v>
      </c>
      <c r="C94" s="23"/>
      <c r="D94" s="45"/>
      <c r="E94" s="60"/>
      <c r="F94" s="79" t="s">
        <v>229</v>
      </c>
      <c r="G94" s="98"/>
      <c r="H94" s="121"/>
      <c r="I94" s="130"/>
      <c r="J94" s="130"/>
      <c r="K94" s="130"/>
      <c r="L94" s="130"/>
      <c r="M94" s="145"/>
      <c r="N94" s="98"/>
      <c r="O94" s="121"/>
      <c r="P94" s="130"/>
      <c r="Q94" s="130"/>
      <c r="R94" s="130"/>
      <c r="S94" s="130"/>
      <c r="T94" s="145"/>
      <c r="U94" s="98"/>
      <c r="V94" s="121"/>
      <c r="W94" s="130"/>
      <c r="X94" s="130"/>
      <c r="Y94" s="130"/>
      <c r="Z94" s="130"/>
      <c r="AA94" s="145"/>
      <c r="AB94" s="98"/>
      <c r="AC94" s="121"/>
      <c r="AD94" s="130"/>
      <c r="AE94" s="130"/>
      <c r="AF94" s="130"/>
      <c r="AG94" s="130"/>
      <c r="AH94" s="145"/>
      <c r="AI94" s="251"/>
      <c r="AJ94" s="121"/>
      <c r="AK94" s="121"/>
      <c r="AL94" s="277">
        <f>SUM(G95:AK95)</f>
        <v>0</v>
      </c>
      <c r="AM94" s="295"/>
      <c r="AN94" s="316"/>
      <c r="AO94" s="335"/>
      <c r="AP94" s="295"/>
      <c r="AQ94" s="347"/>
      <c r="AR94" s="347"/>
    </row>
    <row r="95" spans="1:44" ht="15.95" hidden="1" customHeight="1">
      <c r="A95" s="3"/>
      <c r="B95" s="11"/>
      <c r="C95" s="24"/>
      <c r="D95" s="46"/>
      <c r="E95" s="61"/>
      <c r="F95" s="80" t="s">
        <v>63</v>
      </c>
      <c r="G95" s="99" t="str">
        <f t="shared" ref="G95:AK95" si="43">IF(G94&lt;&gt;"",VLOOKUP(G94,$AC$197:$AL$221,9,FALSE),"")</f>
        <v/>
      </c>
      <c r="H95" s="122" t="str">
        <f t="shared" si="43"/>
        <v/>
      </c>
      <c r="I95" s="122" t="str">
        <f t="shared" si="43"/>
        <v/>
      </c>
      <c r="J95" s="122" t="str">
        <f t="shared" si="43"/>
        <v/>
      </c>
      <c r="K95" s="122" t="str">
        <f t="shared" si="43"/>
        <v/>
      </c>
      <c r="L95" s="122" t="str">
        <f t="shared" si="43"/>
        <v/>
      </c>
      <c r="M95" s="146" t="str">
        <f t="shared" si="43"/>
        <v/>
      </c>
      <c r="N95" s="99" t="str">
        <f t="shared" si="43"/>
        <v/>
      </c>
      <c r="O95" s="122" t="str">
        <f t="shared" si="43"/>
        <v/>
      </c>
      <c r="P95" s="122" t="str">
        <f t="shared" si="43"/>
        <v/>
      </c>
      <c r="Q95" s="122" t="str">
        <f t="shared" si="43"/>
        <v/>
      </c>
      <c r="R95" s="122" t="str">
        <f t="shared" si="43"/>
        <v/>
      </c>
      <c r="S95" s="122" t="str">
        <f t="shared" si="43"/>
        <v/>
      </c>
      <c r="T95" s="146" t="str">
        <f t="shared" si="43"/>
        <v/>
      </c>
      <c r="U95" s="99" t="str">
        <f t="shared" si="43"/>
        <v/>
      </c>
      <c r="V95" s="122" t="str">
        <f t="shared" si="43"/>
        <v/>
      </c>
      <c r="W95" s="122" t="str">
        <f t="shared" si="43"/>
        <v/>
      </c>
      <c r="X95" s="122" t="str">
        <f t="shared" si="43"/>
        <v/>
      </c>
      <c r="Y95" s="122" t="str">
        <f t="shared" si="43"/>
        <v/>
      </c>
      <c r="Z95" s="122" t="str">
        <f t="shared" si="43"/>
        <v/>
      </c>
      <c r="AA95" s="146" t="str">
        <f t="shared" si="43"/>
        <v/>
      </c>
      <c r="AB95" s="99" t="str">
        <f t="shared" si="43"/>
        <v/>
      </c>
      <c r="AC95" s="122" t="str">
        <f t="shared" si="43"/>
        <v/>
      </c>
      <c r="AD95" s="122" t="str">
        <f t="shared" si="43"/>
        <v/>
      </c>
      <c r="AE95" s="122" t="str">
        <f t="shared" si="43"/>
        <v/>
      </c>
      <c r="AF95" s="122" t="str">
        <f t="shared" si="43"/>
        <v/>
      </c>
      <c r="AG95" s="122" t="str">
        <f t="shared" si="43"/>
        <v/>
      </c>
      <c r="AH95" s="146" t="str">
        <f t="shared" si="43"/>
        <v/>
      </c>
      <c r="AI95" s="250" t="str">
        <f t="shared" si="43"/>
        <v/>
      </c>
      <c r="AJ95" s="122" t="str">
        <f t="shared" si="43"/>
        <v/>
      </c>
      <c r="AK95" s="122" t="str">
        <f t="shared" si="43"/>
        <v/>
      </c>
      <c r="AL95" s="278">
        <f>SUM(G95:AH95)</f>
        <v>0</v>
      </c>
      <c r="AM95" s="296">
        <f>AL95/4</f>
        <v>0</v>
      </c>
      <c r="AN95" s="317" t="str">
        <f>IF(C94="","",C94)</f>
        <v/>
      </c>
      <c r="AO95" s="336" t="str">
        <f>IF(D94="","",D94)</f>
        <v/>
      </c>
      <c r="AP95" s="348" t="str">
        <f>IF(D94&lt;&gt;"",VLOOKUP(D94,$AU$2:$AV$6,2,FALSE),"")</f>
        <v/>
      </c>
      <c r="AQ95" s="296">
        <f>ROUNDDOWN(AL95/$AL$6,2)</f>
        <v>0</v>
      </c>
      <c r="AR95" s="296">
        <f>IF(AP95=1,"",AQ95)</f>
        <v>0</v>
      </c>
    </row>
    <row r="96" spans="1:44" ht="15.95" hidden="1" customHeight="1">
      <c r="A96" s="3"/>
      <c r="B96" s="11" t="s">
        <v>118</v>
      </c>
      <c r="C96" s="23"/>
      <c r="D96" s="45"/>
      <c r="E96" s="60"/>
      <c r="F96" s="79" t="s">
        <v>229</v>
      </c>
      <c r="G96" s="98"/>
      <c r="H96" s="121"/>
      <c r="I96" s="130"/>
      <c r="J96" s="130"/>
      <c r="K96" s="130"/>
      <c r="L96" s="130"/>
      <c r="M96" s="145"/>
      <c r="N96" s="98"/>
      <c r="O96" s="121"/>
      <c r="P96" s="130"/>
      <c r="Q96" s="130"/>
      <c r="R96" s="130"/>
      <c r="S96" s="130"/>
      <c r="T96" s="145"/>
      <c r="U96" s="98"/>
      <c r="V96" s="121"/>
      <c r="W96" s="130"/>
      <c r="X96" s="130"/>
      <c r="Y96" s="130"/>
      <c r="Z96" s="130"/>
      <c r="AA96" s="145"/>
      <c r="AB96" s="98"/>
      <c r="AC96" s="121"/>
      <c r="AD96" s="130"/>
      <c r="AE96" s="130"/>
      <c r="AF96" s="130"/>
      <c r="AG96" s="130"/>
      <c r="AH96" s="145"/>
      <c r="AI96" s="251"/>
      <c r="AJ96" s="121"/>
      <c r="AK96" s="121"/>
      <c r="AL96" s="277">
        <f>SUM(G97:AK97)</f>
        <v>0</v>
      </c>
      <c r="AM96" s="295"/>
      <c r="AN96" s="316"/>
      <c r="AO96" s="335"/>
      <c r="AP96" s="295"/>
      <c r="AQ96" s="347"/>
      <c r="AR96" s="347"/>
    </row>
    <row r="97" spans="1:44" ht="15.95" hidden="1" customHeight="1">
      <c r="A97" s="3"/>
      <c r="B97" s="11"/>
      <c r="C97" s="24"/>
      <c r="D97" s="46"/>
      <c r="E97" s="61"/>
      <c r="F97" s="80" t="s">
        <v>63</v>
      </c>
      <c r="G97" s="99" t="str">
        <f t="shared" ref="G97:AK97" si="44">IF(G96&lt;&gt;"",VLOOKUP(G96,$AC$197:$AL$221,9,FALSE),"")</f>
        <v/>
      </c>
      <c r="H97" s="122" t="str">
        <f t="shared" si="44"/>
        <v/>
      </c>
      <c r="I97" s="122" t="str">
        <f t="shared" si="44"/>
        <v/>
      </c>
      <c r="J97" s="122" t="str">
        <f t="shared" si="44"/>
        <v/>
      </c>
      <c r="K97" s="122" t="str">
        <f t="shared" si="44"/>
        <v/>
      </c>
      <c r="L97" s="122" t="str">
        <f t="shared" si="44"/>
        <v/>
      </c>
      <c r="M97" s="146" t="str">
        <f t="shared" si="44"/>
        <v/>
      </c>
      <c r="N97" s="99" t="str">
        <f t="shared" si="44"/>
        <v/>
      </c>
      <c r="O97" s="122" t="str">
        <f t="shared" si="44"/>
        <v/>
      </c>
      <c r="P97" s="122" t="str">
        <f t="shared" si="44"/>
        <v/>
      </c>
      <c r="Q97" s="122" t="str">
        <f t="shared" si="44"/>
        <v/>
      </c>
      <c r="R97" s="122" t="str">
        <f t="shared" si="44"/>
        <v/>
      </c>
      <c r="S97" s="122" t="str">
        <f t="shared" si="44"/>
        <v/>
      </c>
      <c r="T97" s="146" t="str">
        <f t="shared" si="44"/>
        <v/>
      </c>
      <c r="U97" s="99" t="str">
        <f t="shared" si="44"/>
        <v/>
      </c>
      <c r="V97" s="122" t="str">
        <f t="shared" si="44"/>
        <v/>
      </c>
      <c r="W97" s="122" t="str">
        <f t="shared" si="44"/>
        <v/>
      </c>
      <c r="X97" s="122" t="str">
        <f t="shared" si="44"/>
        <v/>
      </c>
      <c r="Y97" s="122" t="str">
        <f t="shared" si="44"/>
        <v/>
      </c>
      <c r="Z97" s="122" t="str">
        <f t="shared" si="44"/>
        <v/>
      </c>
      <c r="AA97" s="146" t="str">
        <f t="shared" si="44"/>
        <v/>
      </c>
      <c r="AB97" s="99" t="str">
        <f t="shared" si="44"/>
        <v/>
      </c>
      <c r="AC97" s="122" t="str">
        <f t="shared" si="44"/>
        <v/>
      </c>
      <c r="AD97" s="122" t="str">
        <f t="shared" si="44"/>
        <v/>
      </c>
      <c r="AE97" s="122" t="str">
        <f t="shared" si="44"/>
        <v/>
      </c>
      <c r="AF97" s="122" t="str">
        <f t="shared" si="44"/>
        <v/>
      </c>
      <c r="AG97" s="122" t="str">
        <f t="shared" si="44"/>
        <v/>
      </c>
      <c r="AH97" s="146" t="str">
        <f t="shared" si="44"/>
        <v/>
      </c>
      <c r="AI97" s="250" t="str">
        <f t="shared" si="44"/>
        <v/>
      </c>
      <c r="AJ97" s="122" t="str">
        <f t="shared" si="44"/>
        <v/>
      </c>
      <c r="AK97" s="122" t="str">
        <f t="shared" si="44"/>
        <v/>
      </c>
      <c r="AL97" s="278">
        <f>SUM(G97:AH97)</f>
        <v>0</v>
      </c>
      <c r="AM97" s="296">
        <f>AL97/4</f>
        <v>0</v>
      </c>
      <c r="AN97" s="317" t="str">
        <f>IF(C96="","",C96)</f>
        <v/>
      </c>
      <c r="AO97" s="336" t="str">
        <f>IF(D96="","",D96)</f>
        <v/>
      </c>
      <c r="AP97" s="348" t="str">
        <f>IF(D96&lt;&gt;"",VLOOKUP(D96,$AU$2:$AV$6,2,FALSE),"")</f>
        <v/>
      </c>
      <c r="AQ97" s="296">
        <f>ROUNDDOWN(AL97/$AL$6,2)</f>
        <v>0</v>
      </c>
      <c r="AR97" s="296">
        <f>IF(AP97=1,"",AQ97)</f>
        <v>0</v>
      </c>
    </row>
    <row r="98" spans="1:44" ht="15.95" hidden="1" customHeight="1">
      <c r="A98" s="3"/>
      <c r="B98" s="11" t="s">
        <v>119</v>
      </c>
      <c r="C98" s="23"/>
      <c r="D98" s="45"/>
      <c r="E98" s="60"/>
      <c r="F98" s="79" t="s">
        <v>229</v>
      </c>
      <c r="G98" s="98"/>
      <c r="H98" s="121"/>
      <c r="I98" s="130"/>
      <c r="J98" s="130"/>
      <c r="K98" s="130"/>
      <c r="L98" s="130"/>
      <c r="M98" s="145"/>
      <c r="N98" s="98"/>
      <c r="O98" s="121"/>
      <c r="P98" s="130"/>
      <c r="Q98" s="130"/>
      <c r="R98" s="130"/>
      <c r="S98" s="130"/>
      <c r="T98" s="145"/>
      <c r="U98" s="98"/>
      <c r="V98" s="121"/>
      <c r="W98" s="130"/>
      <c r="X98" s="130"/>
      <c r="Y98" s="130"/>
      <c r="Z98" s="130"/>
      <c r="AA98" s="145"/>
      <c r="AB98" s="98"/>
      <c r="AC98" s="121"/>
      <c r="AD98" s="130"/>
      <c r="AE98" s="130"/>
      <c r="AF98" s="130"/>
      <c r="AG98" s="130"/>
      <c r="AH98" s="145"/>
      <c r="AI98" s="249"/>
      <c r="AJ98" s="130"/>
      <c r="AK98" s="130"/>
      <c r="AL98" s="277">
        <f>SUM(G99:AK99)</f>
        <v>0</v>
      </c>
      <c r="AM98" s="295"/>
      <c r="AN98" s="316"/>
      <c r="AO98" s="335"/>
      <c r="AP98" s="295"/>
      <c r="AQ98" s="347"/>
      <c r="AR98" s="347"/>
    </row>
    <row r="99" spans="1:44" ht="15.95" hidden="1" customHeight="1">
      <c r="A99" s="3"/>
      <c r="B99" s="11"/>
      <c r="C99" s="24"/>
      <c r="D99" s="46"/>
      <c r="E99" s="61"/>
      <c r="F99" s="80" t="s">
        <v>63</v>
      </c>
      <c r="G99" s="99" t="str">
        <f t="shared" ref="G99:AK99" si="45">IF(G98&lt;&gt;"",VLOOKUP(G98,$AC$197:$AL$221,9,FALSE),"")</f>
        <v/>
      </c>
      <c r="H99" s="122" t="str">
        <f t="shared" si="45"/>
        <v/>
      </c>
      <c r="I99" s="122" t="str">
        <f t="shared" si="45"/>
        <v/>
      </c>
      <c r="J99" s="122" t="str">
        <f t="shared" si="45"/>
        <v/>
      </c>
      <c r="K99" s="122" t="str">
        <f t="shared" si="45"/>
        <v/>
      </c>
      <c r="L99" s="122" t="str">
        <f t="shared" si="45"/>
        <v/>
      </c>
      <c r="M99" s="146" t="str">
        <f t="shared" si="45"/>
        <v/>
      </c>
      <c r="N99" s="99" t="str">
        <f t="shared" si="45"/>
        <v/>
      </c>
      <c r="O99" s="122" t="str">
        <f t="shared" si="45"/>
        <v/>
      </c>
      <c r="P99" s="122" t="str">
        <f t="shared" si="45"/>
        <v/>
      </c>
      <c r="Q99" s="122" t="str">
        <f t="shared" si="45"/>
        <v/>
      </c>
      <c r="R99" s="122" t="str">
        <f t="shared" si="45"/>
        <v/>
      </c>
      <c r="S99" s="122" t="str">
        <f t="shared" si="45"/>
        <v/>
      </c>
      <c r="T99" s="146" t="str">
        <f t="shared" si="45"/>
        <v/>
      </c>
      <c r="U99" s="99" t="str">
        <f t="shared" si="45"/>
        <v/>
      </c>
      <c r="V99" s="122" t="str">
        <f t="shared" si="45"/>
        <v/>
      </c>
      <c r="W99" s="122" t="str">
        <f t="shared" si="45"/>
        <v/>
      </c>
      <c r="X99" s="122" t="str">
        <f t="shared" si="45"/>
        <v/>
      </c>
      <c r="Y99" s="122" t="str">
        <f t="shared" si="45"/>
        <v/>
      </c>
      <c r="Z99" s="122" t="str">
        <f t="shared" si="45"/>
        <v/>
      </c>
      <c r="AA99" s="146" t="str">
        <f t="shared" si="45"/>
        <v/>
      </c>
      <c r="AB99" s="99" t="str">
        <f t="shared" si="45"/>
        <v/>
      </c>
      <c r="AC99" s="122" t="str">
        <f t="shared" si="45"/>
        <v/>
      </c>
      <c r="AD99" s="122" t="str">
        <f t="shared" si="45"/>
        <v/>
      </c>
      <c r="AE99" s="122" t="str">
        <f t="shared" si="45"/>
        <v/>
      </c>
      <c r="AF99" s="122" t="str">
        <f t="shared" si="45"/>
        <v/>
      </c>
      <c r="AG99" s="122" t="str">
        <f t="shared" si="45"/>
        <v/>
      </c>
      <c r="AH99" s="146" t="str">
        <f t="shared" si="45"/>
        <v/>
      </c>
      <c r="AI99" s="250" t="str">
        <f t="shared" si="45"/>
        <v/>
      </c>
      <c r="AJ99" s="122" t="str">
        <f t="shared" si="45"/>
        <v/>
      </c>
      <c r="AK99" s="122" t="str">
        <f t="shared" si="45"/>
        <v/>
      </c>
      <c r="AL99" s="278">
        <f>SUM(G99:AH99)</f>
        <v>0</v>
      </c>
      <c r="AM99" s="296">
        <f>AL99/4</f>
        <v>0</v>
      </c>
      <c r="AN99" s="317" t="str">
        <f>IF(C98="","",C98)</f>
        <v/>
      </c>
      <c r="AO99" s="336" t="str">
        <f>IF(D98="","",D98)</f>
        <v/>
      </c>
      <c r="AP99" s="348" t="str">
        <f>IF(D98&lt;&gt;"",VLOOKUP(D98,$AU$2:$AV$6,2,FALSE),"")</f>
        <v/>
      </c>
      <c r="AQ99" s="296">
        <f>ROUNDDOWN(AL99/$AL$6,2)</f>
        <v>0</v>
      </c>
      <c r="AR99" s="296">
        <f>IF(AP99=1,"",AQ99)</f>
        <v>0</v>
      </c>
    </row>
    <row r="100" spans="1:44" ht="15.95" hidden="1" customHeight="1">
      <c r="A100" s="3"/>
      <c r="B100" s="11" t="s">
        <v>120</v>
      </c>
      <c r="C100" s="23"/>
      <c r="D100" s="45"/>
      <c r="E100" s="60"/>
      <c r="F100" s="79" t="s">
        <v>229</v>
      </c>
      <c r="G100" s="98"/>
      <c r="H100" s="121"/>
      <c r="I100" s="130"/>
      <c r="J100" s="130"/>
      <c r="K100" s="130"/>
      <c r="L100" s="130"/>
      <c r="M100" s="145"/>
      <c r="N100" s="98"/>
      <c r="O100" s="121"/>
      <c r="P100" s="130"/>
      <c r="Q100" s="130"/>
      <c r="R100" s="130"/>
      <c r="S100" s="130"/>
      <c r="T100" s="145"/>
      <c r="U100" s="98"/>
      <c r="V100" s="121"/>
      <c r="W100" s="130"/>
      <c r="X100" s="130"/>
      <c r="Y100" s="130"/>
      <c r="Z100" s="130"/>
      <c r="AA100" s="145"/>
      <c r="AB100" s="98"/>
      <c r="AC100" s="121"/>
      <c r="AD100" s="130"/>
      <c r="AE100" s="130"/>
      <c r="AF100" s="130"/>
      <c r="AG100" s="130"/>
      <c r="AH100" s="145"/>
      <c r="AI100" s="249"/>
      <c r="AJ100" s="130"/>
      <c r="AK100" s="130"/>
      <c r="AL100" s="277">
        <f>SUM(G101:AK101)</f>
        <v>0</v>
      </c>
      <c r="AM100" s="295"/>
      <c r="AN100" s="316"/>
      <c r="AO100" s="335"/>
      <c r="AP100" s="295"/>
      <c r="AQ100" s="347"/>
      <c r="AR100" s="347"/>
    </row>
    <row r="101" spans="1:44" ht="15.95" hidden="1" customHeight="1">
      <c r="A101" s="3"/>
      <c r="B101" s="11"/>
      <c r="C101" s="24"/>
      <c r="D101" s="46"/>
      <c r="E101" s="61"/>
      <c r="F101" s="80" t="s">
        <v>63</v>
      </c>
      <c r="G101" s="99" t="str">
        <f t="shared" ref="G101:AK101" si="46">IF(G100&lt;&gt;"",VLOOKUP(G100,$AC$197:$AL$221,9,FALSE),"")</f>
        <v/>
      </c>
      <c r="H101" s="122" t="str">
        <f t="shared" si="46"/>
        <v/>
      </c>
      <c r="I101" s="122" t="str">
        <f t="shared" si="46"/>
        <v/>
      </c>
      <c r="J101" s="122" t="str">
        <f t="shared" si="46"/>
        <v/>
      </c>
      <c r="K101" s="122" t="str">
        <f t="shared" si="46"/>
        <v/>
      </c>
      <c r="L101" s="122" t="str">
        <f t="shared" si="46"/>
        <v/>
      </c>
      <c r="M101" s="146" t="str">
        <f t="shared" si="46"/>
        <v/>
      </c>
      <c r="N101" s="99" t="str">
        <f t="shared" si="46"/>
        <v/>
      </c>
      <c r="O101" s="122" t="str">
        <f t="shared" si="46"/>
        <v/>
      </c>
      <c r="P101" s="122" t="str">
        <f t="shared" si="46"/>
        <v/>
      </c>
      <c r="Q101" s="122" t="str">
        <f t="shared" si="46"/>
        <v/>
      </c>
      <c r="R101" s="122" t="str">
        <f t="shared" si="46"/>
        <v/>
      </c>
      <c r="S101" s="122" t="str">
        <f t="shared" si="46"/>
        <v/>
      </c>
      <c r="T101" s="146" t="str">
        <f t="shared" si="46"/>
        <v/>
      </c>
      <c r="U101" s="99" t="str">
        <f t="shared" si="46"/>
        <v/>
      </c>
      <c r="V101" s="122" t="str">
        <f t="shared" si="46"/>
        <v/>
      </c>
      <c r="W101" s="122" t="str">
        <f t="shared" si="46"/>
        <v/>
      </c>
      <c r="X101" s="122" t="str">
        <f t="shared" si="46"/>
        <v/>
      </c>
      <c r="Y101" s="122" t="str">
        <f t="shared" si="46"/>
        <v/>
      </c>
      <c r="Z101" s="122" t="str">
        <f t="shared" si="46"/>
        <v/>
      </c>
      <c r="AA101" s="146" t="str">
        <f t="shared" si="46"/>
        <v/>
      </c>
      <c r="AB101" s="99" t="str">
        <f t="shared" si="46"/>
        <v/>
      </c>
      <c r="AC101" s="122" t="str">
        <f t="shared" si="46"/>
        <v/>
      </c>
      <c r="AD101" s="122" t="str">
        <f t="shared" si="46"/>
        <v/>
      </c>
      <c r="AE101" s="122" t="str">
        <f t="shared" si="46"/>
        <v/>
      </c>
      <c r="AF101" s="122" t="str">
        <f t="shared" si="46"/>
        <v/>
      </c>
      <c r="AG101" s="122" t="str">
        <f t="shared" si="46"/>
        <v/>
      </c>
      <c r="AH101" s="146" t="str">
        <f t="shared" si="46"/>
        <v/>
      </c>
      <c r="AI101" s="250" t="str">
        <f t="shared" si="46"/>
        <v/>
      </c>
      <c r="AJ101" s="122" t="str">
        <f t="shared" si="46"/>
        <v/>
      </c>
      <c r="AK101" s="122" t="str">
        <f t="shared" si="46"/>
        <v/>
      </c>
      <c r="AL101" s="278">
        <f>SUM(G101:AH101)</f>
        <v>0</v>
      </c>
      <c r="AM101" s="296">
        <f>AL101/4</f>
        <v>0</v>
      </c>
      <c r="AN101" s="317" t="str">
        <f>IF(C100="","",C100)</f>
        <v/>
      </c>
      <c r="AO101" s="336" t="str">
        <f>IF(D100="","",D100)</f>
        <v/>
      </c>
      <c r="AP101" s="348" t="str">
        <f>IF(D100&lt;&gt;"",VLOOKUP(D100,$AU$2:$AV$6,2,FALSE),"")</f>
        <v/>
      </c>
      <c r="AQ101" s="296">
        <f>ROUNDDOWN(AL101/$AL$6,2)</f>
        <v>0</v>
      </c>
      <c r="AR101" s="296">
        <f>IF(AP101=1,"",AQ101)</f>
        <v>0</v>
      </c>
    </row>
    <row r="102" spans="1:44" ht="15.95" hidden="1" customHeight="1">
      <c r="A102" s="3"/>
      <c r="B102" s="11" t="s">
        <v>121</v>
      </c>
      <c r="C102" s="23"/>
      <c r="D102" s="45"/>
      <c r="E102" s="60"/>
      <c r="F102" s="79" t="s">
        <v>229</v>
      </c>
      <c r="G102" s="98"/>
      <c r="H102" s="121"/>
      <c r="I102" s="130"/>
      <c r="J102" s="130"/>
      <c r="K102" s="130"/>
      <c r="L102" s="130"/>
      <c r="M102" s="145"/>
      <c r="N102" s="98"/>
      <c r="O102" s="121"/>
      <c r="P102" s="130"/>
      <c r="Q102" s="130"/>
      <c r="R102" s="130"/>
      <c r="S102" s="130"/>
      <c r="T102" s="145"/>
      <c r="U102" s="98"/>
      <c r="V102" s="121"/>
      <c r="W102" s="130"/>
      <c r="X102" s="130"/>
      <c r="Y102" s="130"/>
      <c r="Z102" s="130"/>
      <c r="AA102" s="145"/>
      <c r="AB102" s="98"/>
      <c r="AC102" s="121"/>
      <c r="AD102" s="130"/>
      <c r="AE102" s="130"/>
      <c r="AF102" s="130"/>
      <c r="AG102" s="130"/>
      <c r="AH102" s="145"/>
      <c r="AI102" s="251"/>
      <c r="AJ102" s="121"/>
      <c r="AK102" s="121"/>
      <c r="AL102" s="277">
        <f>SUM(G103:AK103)</f>
        <v>0</v>
      </c>
      <c r="AM102" s="295"/>
      <c r="AN102" s="316"/>
      <c r="AO102" s="335"/>
      <c r="AP102" s="295"/>
      <c r="AQ102" s="347"/>
      <c r="AR102" s="347"/>
    </row>
    <row r="103" spans="1:44" ht="15.95" hidden="1" customHeight="1">
      <c r="A103" s="3"/>
      <c r="B103" s="11"/>
      <c r="C103" s="24"/>
      <c r="D103" s="46"/>
      <c r="E103" s="61"/>
      <c r="F103" s="80" t="s">
        <v>63</v>
      </c>
      <c r="G103" s="99" t="str">
        <f t="shared" ref="G103:AK103" si="47">IF(G102&lt;&gt;"",VLOOKUP(G102,$AC$197:$AL$221,9,FALSE),"")</f>
        <v/>
      </c>
      <c r="H103" s="122" t="str">
        <f t="shared" si="47"/>
        <v/>
      </c>
      <c r="I103" s="122" t="str">
        <f t="shared" si="47"/>
        <v/>
      </c>
      <c r="J103" s="122" t="str">
        <f t="shared" si="47"/>
        <v/>
      </c>
      <c r="K103" s="122" t="str">
        <f t="shared" si="47"/>
        <v/>
      </c>
      <c r="L103" s="122" t="str">
        <f t="shared" si="47"/>
        <v/>
      </c>
      <c r="M103" s="146" t="str">
        <f t="shared" si="47"/>
        <v/>
      </c>
      <c r="N103" s="99" t="str">
        <f t="shared" si="47"/>
        <v/>
      </c>
      <c r="O103" s="122" t="str">
        <f t="shared" si="47"/>
        <v/>
      </c>
      <c r="P103" s="122" t="str">
        <f t="shared" si="47"/>
        <v/>
      </c>
      <c r="Q103" s="122" t="str">
        <f t="shared" si="47"/>
        <v/>
      </c>
      <c r="R103" s="122" t="str">
        <f t="shared" si="47"/>
        <v/>
      </c>
      <c r="S103" s="122" t="str">
        <f t="shared" si="47"/>
        <v/>
      </c>
      <c r="T103" s="146" t="str">
        <f t="shared" si="47"/>
        <v/>
      </c>
      <c r="U103" s="99" t="str">
        <f t="shared" si="47"/>
        <v/>
      </c>
      <c r="V103" s="122" t="str">
        <f t="shared" si="47"/>
        <v/>
      </c>
      <c r="W103" s="122" t="str">
        <f t="shared" si="47"/>
        <v/>
      </c>
      <c r="X103" s="122" t="str">
        <f t="shared" si="47"/>
        <v/>
      </c>
      <c r="Y103" s="122" t="str">
        <f t="shared" si="47"/>
        <v/>
      </c>
      <c r="Z103" s="122" t="str">
        <f t="shared" si="47"/>
        <v/>
      </c>
      <c r="AA103" s="146" t="str">
        <f t="shared" si="47"/>
        <v/>
      </c>
      <c r="AB103" s="99" t="str">
        <f t="shared" si="47"/>
        <v/>
      </c>
      <c r="AC103" s="122" t="str">
        <f t="shared" si="47"/>
        <v/>
      </c>
      <c r="AD103" s="122" t="str">
        <f t="shared" si="47"/>
        <v/>
      </c>
      <c r="AE103" s="122" t="str">
        <f t="shared" si="47"/>
        <v/>
      </c>
      <c r="AF103" s="122" t="str">
        <f t="shared" si="47"/>
        <v/>
      </c>
      <c r="AG103" s="122" t="str">
        <f t="shared" si="47"/>
        <v/>
      </c>
      <c r="AH103" s="146" t="str">
        <f t="shared" si="47"/>
        <v/>
      </c>
      <c r="AI103" s="250" t="str">
        <f t="shared" si="47"/>
        <v/>
      </c>
      <c r="AJ103" s="122" t="str">
        <f t="shared" si="47"/>
        <v/>
      </c>
      <c r="AK103" s="122" t="str">
        <f t="shared" si="47"/>
        <v/>
      </c>
      <c r="AL103" s="278">
        <f>SUM(G103:AH103)</f>
        <v>0</v>
      </c>
      <c r="AM103" s="296">
        <f>AL103/4</f>
        <v>0</v>
      </c>
      <c r="AN103" s="317" t="str">
        <f>IF(C102="","",C102)</f>
        <v/>
      </c>
      <c r="AO103" s="336" t="str">
        <f>IF(D102="","",D102)</f>
        <v/>
      </c>
      <c r="AP103" s="348" t="str">
        <f>IF(D102&lt;&gt;"",VLOOKUP(D102,$AU$2:$AV$6,2,FALSE),"")</f>
        <v/>
      </c>
      <c r="AQ103" s="296">
        <f>ROUNDDOWN(AL103/$AL$6,2)</f>
        <v>0</v>
      </c>
      <c r="AR103" s="296">
        <f>IF(AP103=1,"",AQ103)</f>
        <v>0</v>
      </c>
    </row>
    <row r="104" spans="1:44" ht="15.95" hidden="1" customHeight="1">
      <c r="A104" s="3"/>
      <c r="B104" s="11" t="s">
        <v>124</v>
      </c>
      <c r="C104" s="23"/>
      <c r="D104" s="45"/>
      <c r="E104" s="60"/>
      <c r="F104" s="79" t="s">
        <v>229</v>
      </c>
      <c r="G104" s="98"/>
      <c r="H104" s="121"/>
      <c r="I104" s="130"/>
      <c r="J104" s="130"/>
      <c r="K104" s="130"/>
      <c r="L104" s="130"/>
      <c r="M104" s="145"/>
      <c r="N104" s="98"/>
      <c r="O104" s="121"/>
      <c r="P104" s="130"/>
      <c r="Q104" s="130"/>
      <c r="R104" s="130"/>
      <c r="S104" s="130"/>
      <c r="T104" s="145"/>
      <c r="U104" s="98"/>
      <c r="V104" s="121"/>
      <c r="W104" s="130"/>
      <c r="X104" s="130"/>
      <c r="Y104" s="130"/>
      <c r="Z104" s="130"/>
      <c r="AA104" s="145"/>
      <c r="AB104" s="98"/>
      <c r="AC104" s="121"/>
      <c r="AD104" s="130"/>
      <c r="AE104" s="130"/>
      <c r="AF104" s="130"/>
      <c r="AG104" s="130"/>
      <c r="AH104" s="145"/>
      <c r="AI104" s="251"/>
      <c r="AJ104" s="121"/>
      <c r="AK104" s="121"/>
      <c r="AL104" s="277">
        <f>SUM(G105:AK105)</f>
        <v>0</v>
      </c>
      <c r="AM104" s="295"/>
      <c r="AN104" s="316"/>
      <c r="AO104" s="335"/>
      <c r="AP104" s="295"/>
      <c r="AQ104" s="347"/>
      <c r="AR104" s="347"/>
    </row>
    <row r="105" spans="1:44" ht="15.95" hidden="1" customHeight="1">
      <c r="A105" s="3"/>
      <c r="B105" s="11"/>
      <c r="C105" s="24"/>
      <c r="D105" s="46"/>
      <c r="E105" s="61"/>
      <c r="F105" s="80" t="s">
        <v>63</v>
      </c>
      <c r="G105" s="99" t="str">
        <f t="shared" ref="G105:AK105" si="48">IF(G104&lt;&gt;"",VLOOKUP(G104,$AC$197:$AL$221,9,FALSE),"")</f>
        <v/>
      </c>
      <c r="H105" s="122" t="str">
        <f t="shared" si="48"/>
        <v/>
      </c>
      <c r="I105" s="122" t="str">
        <f t="shared" si="48"/>
        <v/>
      </c>
      <c r="J105" s="122" t="str">
        <f t="shared" si="48"/>
        <v/>
      </c>
      <c r="K105" s="122" t="str">
        <f t="shared" si="48"/>
        <v/>
      </c>
      <c r="L105" s="122" t="str">
        <f t="shared" si="48"/>
        <v/>
      </c>
      <c r="M105" s="146" t="str">
        <f t="shared" si="48"/>
        <v/>
      </c>
      <c r="N105" s="99" t="str">
        <f t="shared" si="48"/>
        <v/>
      </c>
      <c r="O105" s="122" t="str">
        <f t="shared" si="48"/>
        <v/>
      </c>
      <c r="P105" s="122" t="str">
        <f t="shared" si="48"/>
        <v/>
      </c>
      <c r="Q105" s="122" t="str">
        <f t="shared" si="48"/>
        <v/>
      </c>
      <c r="R105" s="122" t="str">
        <f t="shared" si="48"/>
        <v/>
      </c>
      <c r="S105" s="122" t="str">
        <f t="shared" si="48"/>
        <v/>
      </c>
      <c r="T105" s="146" t="str">
        <f t="shared" si="48"/>
        <v/>
      </c>
      <c r="U105" s="99" t="str">
        <f t="shared" si="48"/>
        <v/>
      </c>
      <c r="V105" s="122" t="str">
        <f t="shared" si="48"/>
        <v/>
      </c>
      <c r="W105" s="122" t="str">
        <f t="shared" si="48"/>
        <v/>
      </c>
      <c r="X105" s="122" t="str">
        <f t="shared" si="48"/>
        <v/>
      </c>
      <c r="Y105" s="122" t="str">
        <f t="shared" si="48"/>
        <v/>
      </c>
      <c r="Z105" s="122" t="str">
        <f t="shared" si="48"/>
        <v/>
      </c>
      <c r="AA105" s="146" t="str">
        <f t="shared" si="48"/>
        <v/>
      </c>
      <c r="AB105" s="99" t="str">
        <f t="shared" si="48"/>
        <v/>
      </c>
      <c r="AC105" s="122" t="str">
        <f t="shared" si="48"/>
        <v/>
      </c>
      <c r="AD105" s="122" t="str">
        <f t="shared" si="48"/>
        <v/>
      </c>
      <c r="AE105" s="122" t="str">
        <f t="shared" si="48"/>
        <v/>
      </c>
      <c r="AF105" s="122" t="str">
        <f t="shared" si="48"/>
        <v/>
      </c>
      <c r="AG105" s="122" t="str">
        <f t="shared" si="48"/>
        <v/>
      </c>
      <c r="AH105" s="146" t="str">
        <f t="shared" si="48"/>
        <v/>
      </c>
      <c r="AI105" s="250" t="str">
        <f t="shared" si="48"/>
        <v/>
      </c>
      <c r="AJ105" s="122" t="str">
        <f t="shared" si="48"/>
        <v/>
      </c>
      <c r="AK105" s="122" t="str">
        <f t="shared" si="48"/>
        <v/>
      </c>
      <c r="AL105" s="278">
        <f>SUM(G105:AH105)</f>
        <v>0</v>
      </c>
      <c r="AM105" s="296">
        <f>AL105/4</f>
        <v>0</v>
      </c>
      <c r="AN105" s="317" t="str">
        <f>IF(C104="","",C104)</f>
        <v/>
      </c>
      <c r="AO105" s="336" t="str">
        <f>IF(D104="","",D104)</f>
        <v/>
      </c>
      <c r="AP105" s="348" t="str">
        <f>IF(D104&lt;&gt;"",VLOOKUP(D104,$AU$2:$AV$6,2,FALSE),"")</f>
        <v/>
      </c>
      <c r="AQ105" s="296">
        <f>ROUNDDOWN(AL105/$AL$6,2)</f>
        <v>0</v>
      </c>
      <c r="AR105" s="296">
        <f>IF(AP105=1,"",AQ105)</f>
        <v>0</v>
      </c>
    </row>
    <row r="106" spans="1:44" ht="15.95" hidden="1" customHeight="1">
      <c r="A106" s="3"/>
      <c r="B106" s="11" t="s">
        <v>126</v>
      </c>
      <c r="C106" s="23"/>
      <c r="D106" s="45"/>
      <c r="E106" s="60"/>
      <c r="F106" s="79" t="s">
        <v>229</v>
      </c>
      <c r="G106" s="98"/>
      <c r="H106" s="121"/>
      <c r="I106" s="130"/>
      <c r="J106" s="130"/>
      <c r="K106" s="130"/>
      <c r="L106" s="130"/>
      <c r="M106" s="145"/>
      <c r="N106" s="98"/>
      <c r="O106" s="121"/>
      <c r="P106" s="130"/>
      <c r="Q106" s="130"/>
      <c r="R106" s="130"/>
      <c r="S106" s="130"/>
      <c r="T106" s="145"/>
      <c r="U106" s="98"/>
      <c r="V106" s="121"/>
      <c r="W106" s="130"/>
      <c r="X106" s="130"/>
      <c r="Y106" s="130"/>
      <c r="Z106" s="130"/>
      <c r="AA106" s="145"/>
      <c r="AB106" s="98"/>
      <c r="AC106" s="121"/>
      <c r="AD106" s="130"/>
      <c r="AE106" s="130"/>
      <c r="AF106" s="130"/>
      <c r="AG106" s="130"/>
      <c r="AH106" s="145"/>
      <c r="AI106" s="249"/>
      <c r="AJ106" s="130"/>
      <c r="AK106" s="130"/>
      <c r="AL106" s="277">
        <f>SUM(G107:AK107)</f>
        <v>0</v>
      </c>
      <c r="AM106" s="295"/>
      <c r="AN106" s="316"/>
      <c r="AO106" s="335"/>
      <c r="AP106" s="295"/>
      <c r="AQ106" s="347"/>
      <c r="AR106" s="347"/>
    </row>
    <row r="107" spans="1:44" ht="15.95" hidden="1" customHeight="1">
      <c r="A107" s="3"/>
      <c r="B107" s="11"/>
      <c r="C107" s="24"/>
      <c r="D107" s="46"/>
      <c r="E107" s="61"/>
      <c r="F107" s="80" t="s">
        <v>63</v>
      </c>
      <c r="G107" s="99" t="str">
        <f t="shared" ref="G107:AK107" si="49">IF(G106&lt;&gt;"",VLOOKUP(G106,$AC$197:$AL$221,9,FALSE),"")</f>
        <v/>
      </c>
      <c r="H107" s="122" t="str">
        <f t="shared" si="49"/>
        <v/>
      </c>
      <c r="I107" s="122" t="str">
        <f t="shared" si="49"/>
        <v/>
      </c>
      <c r="J107" s="122" t="str">
        <f t="shared" si="49"/>
        <v/>
      </c>
      <c r="K107" s="122" t="str">
        <f t="shared" si="49"/>
        <v/>
      </c>
      <c r="L107" s="122" t="str">
        <f t="shared" si="49"/>
        <v/>
      </c>
      <c r="M107" s="146" t="str">
        <f t="shared" si="49"/>
        <v/>
      </c>
      <c r="N107" s="99" t="str">
        <f t="shared" si="49"/>
        <v/>
      </c>
      <c r="O107" s="122" t="str">
        <f t="shared" si="49"/>
        <v/>
      </c>
      <c r="P107" s="122" t="str">
        <f t="shared" si="49"/>
        <v/>
      </c>
      <c r="Q107" s="122" t="str">
        <f t="shared" si="49"/>
        <v/>
      </c>
      <c r="R107" s="122" t="str">
        <f t="shared" si="49"/>
        <v/>
      </c>
      <c r="S107" s="122" t="str">
        <f t="shared" si="49"/>
        <v/>
      </c>
      <c r="T107" s="146" t="str">
        <f t="shared" si="49"/>
        <v/>
      </c>
      <c r="U107" s="99" t="str">
        <f t="shared" si="49"/>
        <v/>
      </c>
      <c r="V107" s="122" t="str">
        <f t="shared" si="49"/>
        <v/>
      </c>
      <c r="W107" s="122" t="str">
        <f t="shared" si="49"/>
        <v/>
      </c>
      <c r="X107" s="122" t="str">
        <f t="shared" si="49"/>
        <v/>
      </c>
      <c r="Y107" s="122" t="str">
        <f t="shared" si="49"/>
        <v/>
      </c>
      <c r="Z107" s="122" t="str">
        <f t="shared" si="49"/>
        <v/>
      </c>
      <c r="AA107" s="146" t="str">
        <f t="shared" si="49"/>
        <v/>
      </c>
      <c r="AB107" s="99" t="str">
        <f t="shared" si="49"/>
        <v/>
      </c>
      <c r="AC107" s="122" t="str">
        <f t="shared" si="49"/>
        <v/>
      </c>
      <c r="AD107" s="122" t="str">
        <f t="shared" si="49"/>
        <v/>
      </c>
      <c r="AE107" s="122" t="str">
        <f t="shared" si="49"/>
        <v/>
      </c>
      <c r="AF107" s="122" t="str">
        <f t="shared" si="49"/>
        <v/>
      </c>
      <c r="AG107" s="122" t="str">
        <f t="shared" si="49"/>
        <v/>
      </c>
      <c r="AH107" s="146" t="str">
        <f t="shared" si="49"/>
        <v/>
      </c>
      <c r="AI107" s="250" t="str">
        <f t="shared" si="49"/>
        <v/>
      </c>
      <c r="AJ107" s="122" t="str">
        <f t="shared" si="49"/>
        <v/>
      </c>
      <c r="AK107" s="122" t="str">
        <f t="shared" si="49"/>
        <v/>
      </c>
      <c r="AL107" s="278">
        <f>SUM(G107:AH107)</f>
        <v>0</v>
      </c>
      <c r="AM107" s="296">
        <f>AL107/4</f>
        <v>0</v>
      </c>
      <c r="AN107" s="317" t="str">
        <f>IF(C106="","",C106)</f>
        <v/>
      </c>
      <c r="AO107" s="336" t="str">
        <f>IF(D106="","",D106)</f>
        <v/>
      </c>
      <c r="AP107" s="348" t="str">
        <f>IF(D106&lt;&gt;"",VLOOKUP(D106,$AU$2:$AV$6,2,FALSE),"")</f>
        <v/>
      </c>
      <c r="AQ107" s="296">
        <f>ROUNDDOWN(AL107/$AL$6,2)</f>
        <v>0</v>
      </c>
      <c r="AR107" s="296">
        <f>IF(AP107=1,"",AQ107)</f>
        <v>0</v>
      </c>
    </row>
    <row r="108" spans="1:44" ht="15.95" hidden="1" customHeight="1">
      <c r="A108" s="3"/>
      <c r="B108" s="11" t="s">
        <v>127</v>
      </c>
      <c r="C108" s="23"/>
      <c r="D108" s="45"/>
      <c r="E108" s="60"/>
      <c r="F108" s="79" t="s">
        <v>229</v>
      </c>
      <c r="G108" s="98"/>
      <c r="H108" s="121"/>
      <c r="I108" s="130"/>
      <c r="J108" s="130"/>
      <c r="K108" s="130"/>
      <c r="L108" s="130"/>
      <c r="M108" s="145"/>
      <c r="N108" s="98"/>
      <c r="O108" s="121"/>
      <c r="P108" s="130"/>
      <c r="Q108" s="130"/>
      <c r="R108" s="130"/>
      <c r="S108" s="130"/>
      <c r="T108" s="145"/>
      <c r="U108" s="98"/>
      <c r="V108" s="121"/>
      <c r="W108" s="130"/>
      <c r="X108" s="130"/>
      <c r="Y108" s="130"/>
      <c r="Z108" s="130"/>
      <c r="AA108" s="145"/>
      <c r="AB108" s="98"/>
      <c r="AC108" s="121"/>
      <c r="AD108" s="130"/>
      <c r="AE108" s="130"/>
      <c r="AF108" s="130"/>
      <c r="AG108" s="130"/>
      <c r="AH108" s="145"/>
      <c r="AI108" s="249"/>
      <c r="AJ108" s="130"/>
      <c r="AK108" s="130"/>
      <c r="AL108" s="277">
        <f>SUM(G109:AK109)</f>
        <v>0</v>
      </c>
      <c r="AM108" s="295"/>
      <c r="AN108" s="316"/>
      <c r="AO108" s="335"/>
      <c r="AP108" s="295"/>
      <c r="AQ108" s="347"/>
      <c r="AR108" s="347"/>
    </row>
    <row r="109" spans="1:44" ht="15.95" hidden="1" customHeight="1">
      <c r="A109" s="3"/>
      <c r="B109" s="11"/>
      <c r="C109" s="24"/>
      <c r="D109" s="46"/>
      <c r="E109" s="61"/>
      <c r="F109" s="80" t="s">
        <v>63</v>
      </c>
      <c r="G109" s="99" t="str">
        <f t="shared" ref="G109:AK109" si="50">IF(G108&lt;&gt;"",VLOOKUP(G108,$AC$197:$AL$221,9,FALSE),"")</f>
        <v/>
      </c>
      <c r="H109" s="122" t="str">
        <f t="shared" si="50"/>
        <v/>
      </c>
      <c r="I109" s="122" t="str">
        <f t="shared" si="50"/>
        <v/>
      </c>
      <c r="J109" s="122" t="str">
        <f t="shared" si="50"/>
        <v/>
      </c>
      <c r="K109" s="122" t="str">
        <f t="shared" si="50"/>
        <v/>
      </c>
      <c r="L109" s="122" t="str">
        <f t="shared" si="50"/>
        <v/>
      </c>
      <c r="M109" s="146" t="str">
        <f t="shared" si="50"/>
        <v/>
      </c>
      <c r="N109" s="99" t="str">
        <f t="shared" si="50"/>
        <v/>
      </c>
      <c r="O109" s="122" t="str">
        <f t="shared" si="50"/>
        <v/>
      </c>
      <c r="P109" s="122" t="str">
        <f t="shared" si="50"/>
        <v/>
      </c>
      <c r="Q109" s="122" t="str">
        <f t="shared" si="50"/>
        <v/>
      </c>
      <c r="R109" s="122" t="str">
        <f t="shared" si="50"/>
        <v/>
      </c>
      <c r="S109" s="122" t="str">
        <f t="shared" si="50"/>
        <v/>
      </c>
      <c r="T109" s="146" t="str">
        <f t="shared" si="50"/>
        <v/>
      </c>
      <c r="U109" s="99" t="str">
        <f t="shared" si="50"/>
        <v/>
      </c>
      <c r="V109" s="122" t="str">
        <f t="shared" si="50"/>
        <v/>
      </c>
      <c r="W109" s="122" t="str">
        <f t="shared" si="50"/>
        <v/>
      </c>
      <c r="X109" s="122" t="str">
        <f t="shared" si="50"/>
        <v/>
      </c>
      <c r="Y109" s="122" t="str">
        <f t="shared" si="50"/>
        <v/>
      </c>
      <c r="Z109" s="122" t="str">
        <f t="shared" si="50"/>
        <v/>
      </c>
      <c r="AA109" s="146" t="str">
        <f t="shared" si="50"/>
        <v/>
      </c>
      <c r="AB109" s="99" t="str">
        <f t="shared" si="50"/>
        <v/>
      </c>
      <c r="AC109" s="122" t="str">
        <f t="shared" si="50"/>
        <v/>
      </c>
      <c r="AD109" s="122" t="str">
        <f t="shared" si="50"/>
        <v/>
      </c>
      <c r="AE109" s="122" t="str">
        <f t="shared" si="50"/>
        <v/>
      </c>
      <c r="AF109" s="122" t="str">
        <f t="shared" si="50"/>
        <v/>
      </c>
      <c r="AG109" s="122" t="str">
        <f t="shared" si="50"/>
        <v/>
      </c>
      <c r="AH109" s="146" t="str">
        <f t="shared" si="50"/>
        <v/>
      </c>
      <c r="AI109" s="250" t="str">
        <f t="shared" si="50"/>
        <v/>
      </c>
      <c r="AJ109" s="122" t="str">
        <f t="shared" si="50"/>
        <v/>
      </c>
      <c r="AK109" s="122" t="str">
        <f t="shared" si="50"/>
        <v/>
      </c>
      <c r="AL109" s="278">
        <f>SUM(G109:AH109)</f>
        <v>0</v>
      </c>
      <c r="AM109" s="296">
        <f>AL109/4</f>
        <v>0</v>
      </c>
      <c r="AN109" s="317" t="str">
        <f>IF(C108="","",C108)</f>
        <v/>
      </c>
      <c r="AO109" s="336" t="str">
        <f>IF(D108="","",D108)</f>
        <v/>
      </c>
      <c r="AP109" s="348" t="str">
        <f>IF(D108&lt;&gt;"",VLOOKUP(D108,$AU$2:$AV$6,2,FALSE),"")</f>
        <v/>
      </c>
      <c r="AQ109" s="296">
        <f>ROUNDDOWN(AL109/$AL$6,2)</f>
        <v>0</v>
      </c>
      <c r="AR109" s="296">
        <f>IF(AP109=1,"",AQ109)</f>
        <v>0</v>
      </c>
    </row>
    <row r="110" spans="1:44" ht="15.95" hidden="1" customHeight="1">
      <c r="A110" s="3"/>
      <c r="B110" s="11" t="s">
        <v>128</v>
      </c>
      <c r="C110" s="23"/>
      <c r="D110" s="45"/>
      <c r="E110" s="60"/>
      <c r="F110" s="79" t="s">
        <v>229</v>
      </c>
      <c r="G110" s="98"/>
      <c r="H110" s="121"/>
      <c r="I110" s="130"/>
      <c r="J110" s="130"/>
      <c r="K110" s="130"/>
      <c r="L110" s="130"/>
      <c r="M110" s="145"/>
      <c r="N110" s="98"/>
      <c r="O110" s="121"/>
      <c r="P110" s="130"/>
      <c r="Q110" s="130"/>
      <c r="R110" s="130"/>
      <c r="S110" s="130"/>
      <c r="T110" s="145"/>
      <c r="U110" s="98"/>
      <c r="V110" s="121"/>
      <c r="W110" s="130"/>
      <c r="X110" s="130"/>
      <c r="Y110" s="130"/>
      <c r="Z110" s="130"/>
      <c r="AA110" s="145"/>
      <c r="AB110" s="98"/>
      <c r="AC110" s="121"/>
      <c r="AD110" s="130"/>
      <c r="AE110" s="130"/>
      <c r="AF110" s="130"/>
      <c r="AG110" s="130"/>
      <c r="AH110" s="145"/>
      <c r="AI110" s="251"/>
      <c r="AJ110" s="121"/>
      <c r="AK110" s="121"/>
      <c r="AL110" s="277">
        <f>SUM(G111:AK111)</f>
        <v>0</v>
      </c>
      <c r="AM110" s="295"/>
      <c r="AN110" s="316"/>
      <c r="AO110" s="335"/>
      <c r="AP110" s="295"/>
      <c r="AQ110" s="347"/>
      <c r="AR110" s="347"/>
    </row>
    <row r="111" spans="1:44" ht="15.95" hidden="1" customHeight="1">
      <c r="A111" s="3"/>
      <c r="B111" s="11"/>
      <c r="C111" s="24"/>
      <c r="D111" s="46"/>
      <c r="E111" s="61"/>
      <c r="F111" s="80" t="s">
        <v>63</v>
      </c>
      <c r="G111" s="99" t="str">
        <f t="shared" ref="G111:AK111" si="51">IF(G110&lt;&gt;"",VLOOKUP(G110,$AC$197:$AL$221,9,FALSE),"")</f>
        <v/>
      </c>
      <c r="H111" s="122" t="str">
        <f t="shared" si="51"/>
        <v/>
      </c>
      <c r="I111" s="122" t="str">
        <f t="shared" si="51"/>
        <v/>
      </c>
      <c r="J111" s="122" t="str">
        <f t="shared" si="51"/>
        <v/>
      </c>
      <c r="K111" s="122" t="str">
        <f t="shared" si="51"/>
        <v/>
      </c>
      <c r="L111" s="122" t="str">
        <f t="shared" si="51"/>
        <v/>
      </c>
      <c r="M111" s="146" t="str">
        <f t="shared" si="51"/>
        <v/>
      </c>
      <c r="N111" s="99" t="str">
        <f t="shared" si="51"/>
        <v/>
      </c>
      <c r="O111" s="122" t="str">
        <f t="shared" si="51"/>
        <v/>
      </c>
      <c r="P111" s="122" t="str">
        <f t="shared" si="51"/>
        <v/>
      </c>
      <c r="Q111" s="122" t="str">
        <f t="shared" si="51"/>
        <v/>
      </c>
      <c r="R111" s="122" t="str">
        <f t="shared" si="51"/>
        <v/>
      </c>
      <c r="S111" s="122" t="str">
        <f t="shared" si="51"/>
        <v/>
      </c>
      <c r="T111" s="146" t="str">
        <f t="shared" si="51"/>
        <v/>
      </c>
      <c r="U111" s="99" t="str">
        <f t="shared" si="51"/>
        <v/>
      </c>
      <c r="V111" s="122" t="str">
        <f t="shared" si="51"/>
        <v/>
      </c>
      <c r="W111" s="122" t="str">
        <f t="shared" si="51"/>
        <v/>
      </c>
      <c r="X111" s="122" t="str">
        <f t="shared" si="51"/>
        <v/>
      </c>
      <c r="Y111" s="122" t="str">
        <f t="shared" si="51"/>
        <v/>
      </c>
      <c r="Z111" s="122" t="str">
        <f t="shared" si="51"/>
        <v/>
      </c>
      <c r="AA111" s="146" t="str">
        <f t="shared" si="51"/>
        <v/>
      </c>
      <c r="AB111" s="99" t="str">
        <f t="shared" si="51"/>
        <v/>
      </c>
      <c r="AC111" s="122" t="str">
        <f t="shared" si="51"/>
        <v/>
      </c>
      <c r="AD111" s="122" t="str">
        <f t="shared" si="51"/>
        <v/>
      </c>
      <c r="AE111" s="122" t="str">
        <f t="shared" si="51"/>
        <v/>
      </c>
      <c r="AF111" s="122" t="str">
        <f t="shared" si="51"/>
        <v/>
      </c>
      <c r="AG111" s="122" t="str">
        <f t="shared" si="51"/>
        <v/>
      </c>
      <c r="AH111" s="146" t="str">
        <f t="shared" si="51"/>
        <v/>
      </c>
      <c r="AI111" s="250" t="str">
        <f t="shared" si="51"/>
        <v/>
      </c>
      <c r="AJ111" s="122" t="str">
        <f t="shared" si="51"/>
        <v/>
      </c>
      <c r="AK111" s="122" t="str">
        <f t="shared" si="51"/>
        <v/>
      </c>
      <c r="AL111" s="278">
        <f>SUM(G111:AH111)</f>
        <v>0</v>
      </c>
      <c r="AM111" s="296">
        <f>AL111/4</f>
        <v>0</v>
      </c>
      <c r="AN111" s="317" t="str">
        <f>IF(C110="","",C110)</f>
        <v/>
      </c>
      <c r="AO111" s="336" t="str">
        <f>IF(D110="","",D110)</f>
        <v/>
      </c>
      <c r="AP111" s="348" t="str">
        <f>IF(D110&lt;&gt;"",VLOOKUP(D110,$AU$2:$AV$6,2,FALSE),"")</f>
        <v/>
      </c>
      <c r="AQ111" s="296">
        <f>ROUNDDOWN(AL111/$AL$6,2)</f>
        <v>0</v>
      </c>
      <c r="AR111" s="296">
        <f>IF(AP111=1,"",AQ111)</f>
        <v>0</v>
      </c>
    </row>
    <row r="112" spans="1:44" ht="15.95" hidden="1" customHeight="1">
      <c r="A112" s="3"/>
      <c r="B112" s="11" t="s">
        <v>130</v>
      </c>
      <c r="C112" s="23"/>
      <c r="D112" s="45"/>
      <c r="E112" s="60"/>
      <c r="F112" s="79" t="s">
        <v>229</v>
      </c>
      <c r="G112" s="98"/>
      <c r="H112" s="121"/>
      <c r="I112" s="130"/>
      <c r="J112" s="130"/>
      <c r="K112" s="130"/>
      <c r="L112" s="130"/>
      <c r="M112" s="145"/>
      <c r="N112" s="98"/>
      <c r="O112" s="121"/>
      <c r="P112" s="130"/>
      <c r="Q112" s="130"/>
      <c r="R112" s="130"/>
      <c r="S112" s="130"/>
      <c r="T112" s="145"/>
      <c r="U112" s="98"/>
      <c r="V112" s="121"/>
      <c r="W112" s="130"/>
      <c r="X112" s="130"/>
      <c r="Y112" s="130"/>
      <c r="Z112" s="130"/>
      <c r="AA112" s="145"/>
      <c r="AB112" s="98"/>
      <c r="AC112" s="121"/>
      <c r="AD112" s="130"/>
      <c r="AE112" s="130"/>
      <c r="AF112" s="130"/>
      <c r="AG112" s="130"/>
      <c r="AH112" s="145"/>
      <c r="AI112" s="251"/>
      <c r="AJ112" s="121"/>
      <c r="AK112" s="121"/>
      <c r="AL112" s="277">
        <f>SUM(G113:AK113)</f>
        <v>0</v>
      </c>
      <c r="AM112" s="295"/>
      <c r="AN112" s="316"/>
      <c r="AO112" s="335"/>
      <c r="AP112" s="295"/>
      <c r="AQ112" s="347"/>
      <c r="AR112" s="347"/>
    </row>
    <row r="113" spans="1:44" ht="15.95" hidden="1" customHeight="1">
      <c r="A113" s="3"/>
      <c r="B113" s="11"/>
      <c r="C113" s="24"/>
      <c r="D113" s="46"/>
      <c r="E113" s="61"/>
      <c r="F113" s="80" t="s">
        <v>63</v>
      </c>
      <c r="G113" s="99" t="str">
        <f t="shared" ref="G113:AK113" si="52">IF(G112&lt;&gt;"",VLOOKUP(G112,$AC$197:$AL$221,9,FALSE),"")</f>
        <v/>
      </c>
      <c r="H113" s="122" t="str">
        <f t="shared" si="52"/>
        <v/>
      </c>
      <c r="I113" s="122" t="str">
        <f t="shared" si="52"/>
        <v/>
      </c>
      <c r="J113" s="122" t="str">
        <f t="shared" si="52"/>
        <v/>
      </c>
      <c r="K113" s="122" t="str">
        <f t="shared" si="52"/>
        <v/>
      </c>
      <c r="L113" s="122" t="str">
        <f t="shared" si="52"/>
        <v/>
      </c>
      <c r="M113" s="146" t="str">
        <f t="shared" si="52"/>
        <v/>
      </c>
      <c r="N113" s="99" t="str">
        <f t="shared" si="52"/>
        <v/>
      </c>
      <c r="O113" s="122" t="str">
        <f t="shared" si="52"/>
        <v/>
      </c>
      <c r="P113" s="122" t="str">
        <f t="shared" si="52"/>
        <v/>
      </c>
      <c r="Q113" s="122" t="str">
        <f t="shared" si="52"/>
        <v/>
      </c>
      <c r="R113" s="122" t="str">
        <f t="shared" si="52"/>
        <v/>
      </c>
      <c r="S113" s="122" t="str">
        <f t="shared" si="52"/>
        <v/>
      </c>
      <c r="T113" s="146" t="str">
        <f t="shared" si="52"/>
        <v/>
      </c>
      <c r="U113" s="99" t="str">
        <f t="shared" si="52"/>
        <v/>
      </c>
      <c r="V113" s="122" t="str">
        <f t="shared" si="52"/>
        <v/>
      </c>
      <c r="W113" s="122" t="str">
        <f t="shared" si="52"/>
        <v/>
      </c>
      <c r="X113" s="122" t="str">
        <f t="shared" si="52"/>
        <v/>
      </c>
      <c r="Y113" s="122" t="str">
        <f t="shared" si="52"/>
        <v/>
      </c>
      <c r="Z113" s="122" t="str">
        <f t="shared" si="52"/>
        <v/>
      </c>
      <c r="AA113" s="146" t="str">
        <f t="shared" si="52"/>
        <v/>
      </c>
      <c r="AB113" s="99" t="str">
        <f t="shared" si="52"/>
        <v/>
      </c>
      <c r="AC113" s="122" t="str">
        <f t="shared" si="52"/>
        <v/>
      </c>
      <c r="AD113" s="122" t="str">
        <f t="shared" si="52"/>
        <v/>
      </c>
      <c r="AE113" s="122" t="str">
        <f t="shared" si="52"/>
        <v/>
      </c>
      <c r="AF113" s="122" t="str">
        <f t="shared" si="52"/>
        <v/>
      </c>
      <c r="AG113" s="122" t="str">
        <f t="shared" si="52"/>
        <v/>
      </c>
      <c r="AH113" s="146" t="str">
        <f t="shared" si="52"/>
        <v/>
      </c>
      <c r="AI113" s="250" t="str">
        <f t="shared" si="52"/>
        <v/>
      </c>
      <c r="AJ113" s="122" t="str">
        <f t="shared" si="52"/>
        <v/>
      </c>
      <c r="AK113" s="122" t="str">
        <f t="shared" si="52"/>
        <v/>
      </c>
      <c r="AL113" s="278">
        <f>SUM(G113:AH113)</f>
        <v>0</v>
      </c>
      <c r="AM113" s="296">
        <f>AL113/4</f>
        <v>0</v>
      </c>
      <c r="AN113" s="317" t="str">
        <f>IF(C112="","",C112)</f>
        <v/>
      </c>
      <c r="AO113" s="336" t="str">
        <f>IF(D112="","",D112)</f>
        <v/>
      </c>
      <c r="AP113" s="348" t="str">
        <f>IF(D112&lt;&gt;"",VLOOKUP(D112,$AU$2:$AV$6,2,FALSE),"")</f>
        <v/>
      </c>
      <c r="AQ113" s="296">
        <f>ROUNDDOWN(AL113/$AL$6,2)</f>
        <v>0</v>
      </c>
      <c r="AR113" s="296">
        <f>IF(AP113=1,"",AQ113)</f>
        <v>0</v>
      </c>
    </row>
    <row r="114" spans="1:44" ht="15.95" hidden="1" customHeight="1">
      <c r="A114" s="3"/>
      <c r="B114" s="11" t="s">
        <v>132</v>
      </c>
      <c r="C114" s="23"/>
      <c r="D114" s="45"/>
      <c r="E114" s="60"/>
      <c r="F114" s="79" t="s">
        <v>229</v>
      </c>
      <c r="G114" s="98"/>
      <c r="H114" s="121"/>
      <c r="I114" s="130"/>
      <c r="J114" s="130"/>
      <c r="K114" s="130"/>
      <c r="L114" s="130"/>
      <c r="M114" s="145"/>
      <c r="N114" s="98"/>
      <c r="O114" s="121"/>
      <c r="P114" s="130"/>
      <c r="Q114" s="130"/>
      <c r="R114" s="130"/>
      <c r="S114" s="130"/>
      <c r="T114" s="145"/>
      <c r="U114" s="98"/>
      <c r="V114" s="121"/>
      <c r="W114" s="130"/>
      <c r="X114" s="130"/>
      <c r="Y114" s="130"/>
      <c r="Z114" s="130"/>
      <c r="AA114" s="145"/>
      <c r="AB114" s="98"/>
      <c r="AC114" s="121"/>
      <c r="AD114" s="130"/>
      <c r="AE114" s="130"/>
      <c r="AF114" s="130"/>
      <c r="AG114" s="130"/>
      <c r="AH114" s="145"/>
      <c r="AI114" s="249"/>
      <c r="AJ114" s="130"/>
      <c r="AK114" s="130"/>
      <c r="AL114" s="277">
        <f>SUM(G115:AK115)</f>
        <v>0</v>
      </c>
      <c r="AM114" s="295"/>
      <c r="AN114" s="316"/>
      <c r="AO114" s="335"/>
      <c r="AP114" s="295"/>
      <c r="AQ114" s="347"/>
      <c r="AR114" s="347"/>
    </row>
    <row r="115" spans="1:44" ht="15.95" hidden="1" customHeight="1">
      <c r="A115" s="3"/>
      <c r="B115" s="11"/>
      <c r="C115" s="24"/>
      <c r="D115" s="46"/>
      <c r="E115" s="61"/>
      <c r="F115" s="80" t="s">
        <v>63</v>
      </c>
      <c r="G115" s="99" t="str">
        <f t="shared" ref="G115:AK115" si="53">IF(G114&lt;&gt;"",VLOOKUP(G114,$AC$197:$AL$221,9,FALSE),"")</f>
        <v/>
      </c>
      <c r="H115" s="122" t="str">
        <f t="shared" si="53"/>
        <v/>
      </c>
      <c r="I115" s="122" t="str">
        <f t="shared" si="53"/>
        <v/>
      </c>
      <c r="J115" s="122" t="str">
        <f t="shared" si="53"/>
        <v/>
      </c>
      <c r="K115" s="122" t="str">
        <f t="shared" si="53"/>
        <v/>
      </c>
      <c r="L115" s="122" t="str">
        <f t="shared" si="53"/>
        <v/>
      </c>
      <c r="M115" s="146" t="str">
        <f t="shared" si="53"/>
        <v/>
      </c>
      <c r="N115" s="99" t="str">
        <f t="shared" si="53"/>
        <v/>
      </c>
      <c r="O115" s="122" t="str">
        <f t="shared" si="53"/>
        <v/>
      </c>
      <c r="P115" s="122" t="str">
        <f t="shared" si="53"/>
        <v/>
      </c>
      <c r="Q115" s="122" t="str">
        <f t="shared" si="53"/>
        <v/>
      </c>
      <c r="R115" s="122" t="str">
        <f t="shared" si="53"/>
        <v/>
      </c>
      <c r="S115" s="122" t="str">
        <f t="shared" si="53"/>
        <v/>
      </c>
      <c r="T115" s="146" t="str">
        <f t="shared" si="53"/>
        <v/>
      </c>
      <c r="U115" s="99" t="str">
        <f t="shared" si="53"/>
        <v/>
      </c>
      <c r="V115" s="122" t="str">
        <f t="shared" si="53"/>
        <v/>
      </c>
      <c r="W115" s="122" t="str">
        <f t="shared" si="53"/>
        <v/>
      </c>
      <c r="X115" s="122" t="str">
        <f t="shared" si="53"/>
        <v/>
      </c>
      <c r="Y115" s="122" t="str">
        <f t="shared" si="53"/>
        <v/>
      </c>
      <c r="Z115" s="122" t="str">
        <f t="shared" si="53"/>
        <v/>
      </c>
      <c r="AA115" s="146" t="str">
        <f t="shared" si="53"/>
        <v/>
      </c>
      <c r="AB115" s="99" t="str">
        <f t="shared" si="53"/>
        <v/>
      </c>
      <c r="AC115" s="122" t="str">
        <f t="shared" si="53"/>
        <v/>
      </c>
      <c r="AD115" s="122" t="str">
        <f t="shared" si="53"/>
        <v/>
      </c>
      <c r="AE115" s="122" t="str">
        <f t="shared" si="53"/>
        <v/>
      </c>
      <c r="AF115" s="122" t="str">
        <f t="shared" si="53"/>
        <v/>
      </c>
      <c r="AG115" s="122" t="str">
        <f t="shared" si="53"/>
        <v/>
      </c>
      <c r="AH115" s="146" t="str">
        <f t="shared" si="53"/>
        <v/>
      </c>
      <c r="AI115" s="250" t="str">
        <f t="shared" si="53"/>
        <v/>
      </c>
      <c r="AJ115" s="122" t="str">
        <f t="shared" si="53"/>
        <v/>
      </c>
      <c r="AK115" s="122" t="str">
        <f t="shared" si="53"/>
        <v/>
      </c>
      <c r="AL115" s="278">
        <f>SUM(G115:AH115)</f>
        <v>0</v>
      </c>
      <c r="AM115" s="296">
        <f>AL115/4</f>
        <v>0</v>
      </c>
      <c r="AN115" s="317" t="str">
        <f>IF(C114="","",C114)</f>
        <v/>
      </c>
      <c r="AO115" s="336" t="str">
        <f>IF(D114="","",D114)</f>
        <v/>
      </c>
      <c r="AP115" s="348" t="str">
        <f>IF(D114&lt;&gt;"",VLOOKUP(D114,$AU$2:$AV$6,2,FALSE),"")</f>
        <v/>
      </c>
      <c r="AQ115" s="296">
        <f>ROUNDDOWN(AL115/$AL$6,2)</f>
        <v>0</v>
      </c>
      <c r="AR115" s="296">
        <f>IF(AP115=1,"",AQ115)</f>
        <v>0</v>
      </c>
    </row>
    <row r="116" spans="1:44" ht="15.95" hidden="1" customHeight="1">
      <c r="A116" s="3"/>
      <c r="B116" s="11" t="s">
        <v>133</v>
      </c>
      <c r="C116" s="23"/>
      <c r="D116" s="45"/>
      <c r="E116" s="60"/>
      <c r="F116" s="79" t="s">
        <v>229</v>
      </c>
      <c r="G116" s="98"/>
      <c r="H116" s="121"/>
      <c r="I116" s="130"/>
      <c r="J116" s="130"/>
      <c r="K116" s="130"/>
      <c r="L116" s="130"/>
      <c r="M116" s="145"/>
      <c r="N116" s="98"/>
      <c r="O116" s="121"/>
      <c r="P116" s="130"/>
      <c r="Q116" s="130"/>
      <c r="R116" s="130"/>
      <c r="S116" s="130"/>
      <c r="T116" s="145"/>
      <c r="U116" s="98"/>
      <c r="V116" s="121"/>
      <c r="W116" s="130"/>
      <c r="X116" s="130"/>
      <c r="Y116" s="130"/>
      <c r="Z116" s="130"/>
      <c r="AA116" s="145"/>
      <c r="AB116" s="98"/>
      <c r="AC116" s="121"/>
      <c r="AD116" s="130"/>
      <c r="AE116" s="130"/>
      <c r="AF116" s="130"/>
      <c r="AG116" s="130"/>
      <c r="AH116" s="145"/>
      <c r="AI116" s="249"/>
      <c r="AJ116" s="130"/>
      <c r="AK116" s="130"/>
      <c r="AL116" s="277">
        <f>SUM(G117:AK117)</f>
        <v>0</v>
      </c>
      <c r="AM116" s="295"/>
      <c r="AN116" s="316"/>
      <c r="AO116" s="335"/>
      <c r="AP116" s="295"/>
      <c r="AQ116" s="347"/>
      <c r="AR116" s="347"/>
    </row>
    <row r="117" spans="1:44" ht="15.95" hidden="1" customHeight="1">
      <c r="A117" s="3"/>
      <c r="B117" s="11"/>
      <c r="C117" s="24"/>
      <c r="D117" s="46"/>
      <c r="E117" s="61"/>
      <c r="F117" s="80" t="s">
        <v>63</v>
      </c>
      <c r="G117" s="99" t="str">
        <f t="shared" ref="G117:AK117" si="54">IF(G116&lt;&gt;"",VLOOKUP(G116,$AC$197:$AL$221,9,FALSE),"")</f>
        <v/>
      </c>
      <c r="H117" s="122" t="str">
        <f t="shared" si="54"/>
        <v/>
      </c>
      <c r="I117" s="122" t="str">
        <f t="shared" si="54"/>
        <v/>
      </c>
      <c r="J117" s="122" t="str">
        <f t="shared" si="54"/>
        <v/>
      </c>
      <c r="K117" s="122" t="str">
        <f t="shared" si="54"/>
        <v/>
      </c>
      <c r="L117" s="122" t="str">
        <f t="shared" si="54"/>
        <v/>
      </c>
      <c r="M117" s="146" t="str">
        <f t="shared" si="54"/>
        <v/>
      </c>
      <c r="N117" s="99" t="str">
        <f t="shared" si="54"/>
        <v/>
      </c>
      <c r="O117" s="122" t="str">
        <f t="shared" si="54"/>
        <v/>
      </c>
      <c r="P117" s="122" t="str">
        <f t="shared" si="54"/>
        <v/>
      </c>
      <c r="Q117" s="122" t="str">
        <f t="shared" si="54"/>
        <v/>
      </c>
      <c r="R117" s="122" t="str">
        <f t="shared" si="54"/>
        <v/>
      </c>
      <c r="S117" s="122" t="str">
        <f t="shared" si="54"/>
        <v/>
      </c>
      <c r="T117" s="146" t="str">
        <f t="shared" si="54"/>
        <v/>
      </c>
      <c r="U117" s="99" t="str">
        <f t="shared" si="54"/>
        <v/>
      </c>
      <c r="V117" s="122" t="str">
        <f t="shared" si="54"/>
        <v/>
      </c>
      <c r="W117" s="122" t="str">
        <f t="shared" si="54"/>
        <v/>
      </c>
      <c r="X117" s="122" t="str">
        <f t="shared" si="54"/>
        <v/>
      </c>
      <c r="Y117" s="122" t="str">
        <f t="shared" si="54"/>
        <v/>
      </c>
      <c r="Z117" s="122" t="str">
        <f t="shared" si="54"/>
        <v/>
      </c>
      <c r="AA117" s="146" t="str">
        <f t="shared" si="54"/>
        <v/>
      </c>
      <c r="AB117" s="99" t="str">
        <f t="shared" si="54"/>
        <v/>
      </c>
      <c r="AC117" s="122" t="str">
        <f t="shared" si="54"/>
        <v/>
      </c>
      <c r="AD117" s="122" t="str">
        <f t="shared" si="54"/>
        <v/>
      </c>
      <c r="AE117" s="122" t="str">
        <f t="shared" si="54"/>
        <v/>
      </c>
      <c r="AF117" s="122" t="str">
        <f t="shared" si="54"/>
        <v/>
      </c>
      <c r="AG117" s="122" t="str">
        <f t="shared" si="54"/>
        <v/>
      </c>
      <c r="AH117" s="146" t="str">
        <f t="shared" si="54"/>
        <v/>
      </c>
      <c r="AI117" s="250" t="str">
        <f t="shared" si="54"/>
        <v/>
      </c>
      <c r="AJ117" s="122" t="str">
        <f t="shared" si="54"/>
        <v/>
      </c>
      <c r="AK117" s="122" t="str">
        <f t="shared" si="54"/>
        <v/>
      </c>
      <c r="AL117" s="278">
        <f>SUM(G117:AH117)</f>
        <v>0</v>
      </c>
      <c r="AM117" s="296">
        <f>AL117/4</f>
        <v>0</v>
      </c>
      <c r="AN117" s="317" t="str">
        <f>IF(C116="","",C116)</f>
        <v/>
      </c>
      <c r="AO117" s="336" t="str">
        <f>IF(D116="","",D116)</f>
        <v/>
      </c>
      <c r="AP117" s="348" t="str">
        <f>IF(D116&lt;&gt;"",VLOOKUP(D116,$AU$2:$AV$6,2,FALSE),"")</f>
        <v/>
      </c>
      <c r="AQ117" s="296">
        <f>ROUNDDOWN(AL117/$AL$6,2)</f>
        <v>0</v>
      </c>
      <c r="AR117" s="296">
        <f>IF(AP117=1,"",AQ117)</f>
        <v>0</v>
      </c>
    </row>
    <row r="118" spans="1:44" ht="15.95" hidden="1" customHeight="1">
      <c r="A118" s="3"/>
      <c r="B118" s="11" t="s">
        <v>69</v>
      </c>
      <c r="C118" s="23"/>
      <c r="D118" s="45"/>
      <c r="E118" s="60"/>
      <c r="F118" s="79" t="s">
        <v>229</v>
      </c>
      <c r="G118" s="98"/>
      <c r="H118" s="121"/>
      <c r="I118" s="130"/>
      <c r="J118" s="130"/>
      <c r="K118" s="130"/>
      <c r="L118" s="130"/>
      <c r="M118" s="145"/>
      <c r="N118" s="98"/>
      <c r="O118" s="121"/>
      <c r="P118" s="130"/>
      <c r="Q118" s="130"/>
      <c r="R118" s="130"/>
      <c r="S118" s="130"/>
      <c r="T118" s="145"/>
      <c r="U118" s="98"/>
      <c r="V118" s="121"/>
      <c r="W118" s="130"/>
      <c r="X118" s="130"/>
      <c r="Y118" s="130"/>
      <c r="Z118" s="130"/>
      <c r="AA118" s="145"/>
      <c r="AB118" s="98"/>
      <c r="AC118" s="121"/>
      <c r="AD118" s="130"/>
      <c r="AE118" s="130"/>
      <c r="AF118" s="130"/>
      <c r="AG118" s="130"/>
      <c r="AH118" s="145"/>
      <c r="AI118" s="251"/>
      <c r="AJ118" s="121"/>
      <c r="AK118" s="121"/>
      <c r="AL118" s="277">
        <f>SUM(G119:AK119)</f>
        <v>0</v>
      </c>
      <c r="AM118" s="295"/>
      <c r="AN118" s="316"/>
      <c r="AO118" s="335"/>
      <c r="AP118" s="295"/>
      <c r="AQ118" s="347"/>
      <c r="AR118" s="347"/>
    </row>
    <row r="119" spans="1:44" ht="15.95" hidden="1" customHeight="1">
      <c r="A119" s="3"/>
      <c r="B119" s="11"/>
      <c r="C119" s="24"/>
      <c r="D119" s="46"/>
      <c r="E119" s="61"/>
      <c r="F119" s="80" t="s">
        <v>63</v>
      </c>
      <c r="G119" s="99" t="str">
        <f t="shared" ref="G119:AK119" si="55">IF(G118&lt;&gt;"",VLOOKUP(G118,$AC$197:$AL$221,9,FALSE),"")</f>
        <v/>
      </c>
      <c r="H119" s="122" t="str">
        <f t="shared" si="55"/>
        <v/>
      </c>
      <c r="I119" s="122" t="str">
        <f t="shared" si="55"/>
        <v/>
      </c>
      <c r="J119" s="122" t="str">
        <f t="shared" si="55"/>
        <v/>
      </c>
      <c r="K119" s="122" t="str">
        <f t="shared" si="55"/>
        <v/>
      </c>
      <c r="L119" s="122" t="str">
        <f t="shared" si="55"/>
        <v/>
      </c>
      <c r="M119" s="146" t="str">
        <f t="shared" si="55"/>
        <v/>
      </c>
      <c r="N119" s="99" t="str">
        <f t="shared" si="55"/>
        <v/>
      </c>
      <c r="O119" s="122" t="str">
        <f t="shared" si="55"/>
        <v/>
      </c>
      <c r="P119" s="122" t="str">
        <f t="shared" si="55"/>
        <v/>
      </c>
      <c r="Q119" s="122" t="str">
        <f t="shared" si="55"/>
        <v/>
      </c>
      <c r="R119" s="122" t="str">
        <f t="shared" si="55"/>
        <v/>
      </c>
      <c r="S119" s="122" t="str">
        <f t="shared" si="55"/>
        <v/>
      </c>
      <c r="T119" s="146" t="str">
        <f t="shared" si="55"/>
        <v/>
      </c>
      <c r="U119" s="99" t="str">
        <f t="shared" si="55"/>
        <v/>
      </c>
      <c r="V119" s="122" t="str">
        <f t="shared" si="55"/>
        <v/>
      </c>
      <c r="W119" s="122" t="str">
        <f t="shared" si="55"/>
        <v/>
      </c>
      <c r="X119" s="122" t="str">
        <f t="shared" si="55"/>
        <v/>
      </c>
      <c r="Y119" s="122" t="str">
        <f t="shared" si="55"/>
        <v/>
      </c>
      <c r="Z119" s="122" t="str">
        <f t="shared" si="55"/>
        <v/>
      </c>
      <c r="AA119" s="146" t="str">
        <f t="shared" si="55"/>
        <v/>
      </c>
      <c r="AB119" s="99" t="str">
        <f t="shared" si="55"/>
        <v/>
      </c>
      <c r="AC119" s="122" t="str">
        <f t="shared" si="55"/>
        <v/>
      </c>
      <c r="AD119" s="122" t="str">
        <f t="shared" si="55"/>
        <v/>
      </c>
      <c r="AE119" s="122" t="str">
        <f t="shared" si="55"/>
        <v/>
      </c>
      <c r="AF119" s="122" t="str">
        <f t="shared" si="55"/>
        <v/>
      </c>
      <c r="AG119" s="122" t="str">
        <f t="shared" si="55"/>
        <v/>
      </c>
      <c r="AH119" s="146" t="str">
        <f t="shared" si="55"/>
        <v/>
      </c>
      <c r="AI119" s="250" t="str">
        <f t="shared" si="55"/>
        <v/>
      </c>
      <c r="AJ119" s="122" t="str">
        <f t="shared" si="55"/>
        <v/>
      </c>
      <c r="AK119" s="122" t="str">
        <f t="shared" si="55"/>
        <v/>
      </c>
      <c r="AL119" s="278">
        <f>SUM(G119:AH119)</f>
        <v>0</v>
      </c>
      <c r="AM119" s="296">
        <f>AL119/4</f>
        <v>0</v>
      </c>
      <c r="AN119" s="317" t="str">
        <f>IF(C118="","",C118)</f>
        <v/>
      </c>
      <c r="AO119" s="336" t="str">
        <f>IF(D118="","",D118)</f>
        <v/>
      </c>
      <c r="AP119" s="348" t="str">
        <f>IF(D118&lt;&gt;"",VLOOKUP(D118,$AU$2:$AV$6,2,FALSE),"")</f>
        <v/>
      </c>
      <c r="AQ119" s="296">
        <f>ROUNDDOWN(AL119/$AL$6,2)</f>
        <v>0</v>
      </c>
      <c r="AR119" s="296">
        <f>IF(AP119=1,"",AQ119)</f>
        <v>0</v>
      </c>
    </row>
    <row r="120" spans="1:44" ht="15.95" hidden="1" customHeight="1">
      <c r="A120" s="3"/>
      <c r="B120" s="11" t="s">
        <v>134</v>
      </c>
      <c r="C120" s="23"/>
      <c r="D120" s="45"/>
      <c r="E120" s="60"/>
      <c r="F120" s="79" t="s">
        <v>229</v>
      </c>
      <c r="G120" s="98"/>
      <c r="H120" s="121"/>
      <c r="I120" s="130"/>
      <c r="J120" s="130"/>
      <c r="K120" s="130"/>
      <c r="L120" s="130"/>
      <c r="M120" s="145"/>
      <c r="N120" s="98"/>
      <c r="O120" s="121"/>
      <c r="P120" s="130"/>
      <c r="Q120" s="130"/>
      <c r="R120" s="130"/>
      <c r="S120" s="130"/>
      <c r="T120" s="145"/>
      <c r="U120" s="98"/>
      <c r="V120" s="121"/>
      <c r="W120" s="130"/>
      <c r="X120" s="130"/>
      <c r="Y120" s="130"/>
      <c r="Z120" s="130"/>
      <c r="AA120" s="145"/>
      <c r="AB120" s="98"/>
      <c r="AC120" s="121"/>
      <c r="AD120" s="130"/>
      <c r="AE120" s="130"/>
      <c r="AF120" s="130"/>
      <c r="AG120" s="130"/>
      <c r="AH120" s="145"/>
      <c r="AI120" s="251"/>
      <c r="AJ120" s="121"/>
      <c r="AK120" s="121"/>
      <c r="AL120" s="277">
        <f>SUM(G121:AK121)</f>
        <v>0</v>
      </c>
      <c r="AM120" s="295"/>
      <c r="AN120" s="316"/>
      <c r="AO120" s="335"/>
      <c r="AP120" s="295"/>
      <c r="AQ120" s="347"/>
      <c r="AR120" s="347"/>
    </row>
    <row r="121" spans="1:44" ht="15.95" hidden="1" customHeight="1">
      <c r="A121" s="3"/>
      <c r="B121" s="11"/>
      <c r="C121" s="24"/>
      <c r="D121" s="46"/>
      <c r="E121" s="61"/>
      <c r="F121" s="80" t="s">
        <v>63</v>
      </c>
      <c r="G121" s="99" t="str">
        <f t="shared" ref="G121:AK121" si="56">IF(G120&lt;&gt;"",VLOOKUP(G120,$AC$197:$AL$221,9,FALSE),"")</f>
        <v/>
      </c>
      <c r="H121" s="122" t="str">
        <f t="shared" si="56"/>
        <v/>
      </c>
      <c r="I121" s="122" t="str">
        <f t="shared" si="56"/>
        <v/>
      </c>
      <c r="J121" s="122" t="str">
        <f t="shared" si="56"/>
        <v/>
      </c>
      <c r="K121" s="122" t="str">
        <f t="shared" si="56"/>
        <v/>
      </c>
      <c r="L121" s="122" t="str">
        <f t="shared" si="56"/>
        <v/>
      </c>
      <c r="M121" s="146" t="str">
        <f t="shared" si="56"/>
        <v/>
      </c>
      <c r="N121" s="99" t="str">
        <f t="shared" si="56"/>
        <v/>
      </c>
      <c r="O121" s="122" t="str">
        <f t="shared" si="56"/>
        <v/>
      </c>
      <c r="P121" s="122" t="str">
        <f t="shared" si="56"/>
        <v/>
      </c>
      <c r="Q121" s="122" t="str">
        <f t="shared" si="56"/>
        <v/>
      </c>
      <c r="R121" s="122" t="str">
        <f t="shared" si="56"/>
        <v/>
      </c>
      <c r="S121" s="122" t="str">
        <f t="shared" si="56"/>
        <v/>
      </c>
      <c r="T121" s="146" t="str">
        <f t="shared" si="56"/>
        <v/>
      </c>
      <c r="U121" s="99" t="str">
        <f t="shared" si="56"/>
        <v/>
      </c>
      <c r="V121" s="122" t="str">
        <f t="shared" si="56"/>
        <v/>
      </c>
      <c r="W121" s="122" t="str">
        <f t="shared" si="56"/>
        <v/>
      </c>
      <c r="X121" s="122" t="str">
        <f t="shared" si="56"/>
        <v/>
      </c>
      <c r="Y121" s="122" t="str">
        <f t="shared" si="56"/>
        <v/>
      </c>
      <c r="Z121" s="122" t="str">
        <f t="shared" si="56"/>
        <v/>
      </c>
      <c r="AA121" s="146" t="str">
        <f t="shared" si="56"/>
        <v/>
      </c>
      <c r="AB121" s="99" t="str">
        <f t="shared" si="56"/>
        <v/>
      </c>
      <c r="AC121" s="122" t="str">
        <f t="shared" si="56"/>
        <v/>
      </c>
      <c r="AD121" s="122" t="str">
        <f t="shared" si="56"/>
        <v/>
      </c>
      <c r="AE121" s="122" t="str">
        <f t="shared" si="56"/>
        <v/>
      </c>
      <c r="AF121" s="122" t="str">
        <f t="shared" si="56"/>
        <v/>
      </c>
      <c r="AG121" s="122" t="str">
        <f t="shared" si="56"/>
        <v/>
      </c>
      <c r="AH121" s="146" t="str">
        <f t="shared" si="56"/>
        <v/>
      </c>
      <c r="AI121" s="250" t="str">
        <f t="shared" si="56"/>
        <v/>
      </c>
      <c r="AJ121" s="122" t="str">
        <f t="shared" si="56"/>
        <v/>
      </c>
      <c r="AK121" s="122" t="str">
        <f t="shared" si="56"/>
        <v/>
      </c>
      <c r="AL121" s="278">
        <f>SUM(G121:AH121)</f>
        <v>0</v>
      </c>
      <c r="AM121" s="296">
        <f>AL121/4</f>
        <v>0</v>
      </c>
      <c r="AN121" s="317" t="str">
        <f>IF(C120="","",C120)</f>
        <v/>
      </c>
      <c r="AO121" s="336" t="str">
        <f>IF(D120="","",D120)</f>
        <v/>
      </c>
      <c r="AP121" s="348" t="str">
        <f>IF(D120&lt;&gt;"",VLOOKUP(D120,$AU$2:$AV$6,2,FALSE),"")</f>
        <v/>
      </c>
      <c r="AQ121" s="296">
        <f>ROUNDDOWN(AL121/$AL$6,2)</f>
        <v>0</v>
      </c>
      <c r="AR121" s="296">
        <f>IF(AP121=1,"",AQ121)</f>
        <v>0</v>
      </c>
    </row>
    <row r="122" spans="1:44" ht="15.95" hidden="1" customHeight="1">
      <c r="A122" s="3"/>
      <c r="B122" s="11" t="s">
        <v>135</v>
      </c>
      <c r="C122" s="23"/>
      <c r="D122" s="45"/>
      <c r="E122" s="60"/>
      <c r="F122" s="79" t="s">
        <v>229</v>
      </c>
      <c r="G122" s="98"/>
      <c r="H122" s="121"/>
      <c r="I122" s="130"/>
      <c r="J122" s="130"/>
      <c r="K122" s="130"/>
      <c r="L122" s="130"/>
      <c r="M122" s="145"/>
      <c r="N122" s="98"/>
      <c r="O122" s="121"/>
      <c r="P122" s="130"/>
      <c r="Q122" s="130"/>
      <c r="R122" s="130"/>
      <c r="S122" s="130"/>
      <c r="T122" s="145"/>
      <c r="U122" s="98"/>
      <c r="V122" s="121"/>
      <c r="W122" s="130"/>
      <c r="X122" s="130"/>
      <c r="Y122" s="130"/>
      <c r="Z122" s="130"/>
      <c r="AA122" s="145"/>
      <c r="AB122" s="98"/>
      <c r="AC122" s="121"/>
      <c r="AD122" s="130"/>
      <c r="AE122" s="130"/>
      <c r="AF122" s="130"/>
      <c r="AG122" s="130"/>
      <c r="AH122" s="145"/>
      <c r="AI122" s="251"/>
      <c r="AJ122" s="121"/>
      <c r="AK122" s="121"/>
      <c r="AL122" s="277">
        <f>SUM(G123:AK123)</f>
        <v>0</v>
      </c>
      <c r="AM122" s="295"/>
      <c r="AN122" s="316"/>
      <c r="AO122" s="335"/>
      <c r="AP122" s="295"/>
      <c r="AQ122" s="347"/>
      <c r="AR122" s="347"/>
    </row>
    <row r="123" spans="1:44" ht="15.95" hidden="1" customHeight="1">
      <c r="A123" s="3"/>
      <c r="B123" s="11"/>
      <c r="C123" s="24"/>
      <c r="D123" s="46"/>
      <c r="E123" s="61"/>
      <c r="F123" s="80" t="s">
        <v>63</v>
      </c>
      <c r="G123" s="99" t="str">
        <f t="shared" ref="G123:AK123" si="57">IF(G122&lt;&gt;"",VLOOKUP(G122,$AC$197:$AL$221,9,FALSE),"")</f>
        <v/>
      </c>
      <c r="H123" s="122" t="str">
        <f t="shared" si="57"/>
        <v/>
      </c>
      <c r="I123" s="122" t="str">
        <f t="shared" si="57"/>
        <v/>
      </c>
      <c r="J123" s="122" t="str">
        <f t="shared" si="57"/>
        <v/>
      </c>
      <c r="K123" s="122" t="str">
        <f t="shared" si="57"/>
        <v/>
      </c>
      <c r="L123" s="122" t="str">
        <f t="shared" si="57"/>
        <v/>
      </c>
      <c r="M123" s="146" t="str">
        <f t="shared" si="57"/>
        <v/>
      </c>
      <c r="N123" s="99" t="str">
        <f t="shared" si="57"/>
        <v/>
      </c>
      <c r="O123" s="122" t="str">
        <f t="shared" si="57"/>
        <v/>
      </c>
      <c r="P123" s="122" t="str">
        <f t="shared" si="57"/>
        <v/>
      </c>
      <c r="Q123" s="122" t="str">
        <f t="shared" si="57"/>
        <v/>
      </c>
      <c r="R123" s="122" t="str">
        <f t="shared" si="57"/>
        <v/>
      </c>
      <c r="S123" s="122" t="str">
        <f t="shared" si="57"/>
        <v/>
      </c>
      <c r="T123" s="146" t="str">
        <f t="shared" si="57"/>
        <v/>
      </c>
      <c r="U123" s="99" t="str">
        <f t="shared" si="57"/>
        <v/>
      </c>
      <c r="V123" s="122" t="str">
        <f t="shared" si="57"/>
        <v/>
      </c>
      <c r="W123" s="122" t="str">
        <f t="shared" si="57"/>
        <v/>
      </c>
      <c r="X123" s="122" t="str">
        <f t="shared" si="57"/>
        <v/>
      </c>
      <c r="Y123" s="122" t="str">
        <f t="shared" si="57"/>
        <v/>
      </c>
      <c r="Z123" s="122" t="str">
        <f t="shared" si="57"/>
        <v/>
      </c>
      <c r="AA123" s="146" t="str">
        <f t="shared" si="57"/>
        <v/>
      </c>
      <c r="AB123" s="99" t="str">
        <f t="shared" si="57"/>
        <v/>
      </c>
      <c r="AC123" s="122" t="str">
        <f t="shared" si="57"/>
        <v/>
      </c>
      <c r="AD123" s="122" t="str">
        <f t="shared" si="57"/>
        <v/>
      </c>
      <c r="AE123" s="122" t="str">
        <f t="shared" si="57"/>
        <v/>
      </c>
      <c r="AF123" s="122" t="str">
        <f t="shared" si="57"/>
        <v/>
      </c>
      <c r="AG123" s="122" t="str">
        <f t="shared" si="57"/>
        <v/>
      </c>
      <c r="AH123" s="146" t="str">
        <f t="shared" si="57"/>
        <v/>
      </c>
      <c r="AI123" s="250" t="str">
        <f t="shared" si="57"/>
        <v/>
      </c>
      <c r="AJ123" s="122" t="str">
        <f t="shared" si="57"/>
        <v/>
      </c>
      <c r="AK123" s="122" t="str">
        <f t="shared" si="57"/>
        <v/>
      </c>
      <c r="AL123" s="278">
        <f>SUM(G123:AH123)</f>
        <v>0</v>
      </c>
      <c r="AM123" s="296">
        <f>AL123/4</f>
        <v>0</v>
      </c>
      <c r="AN123" s="317" t="str">
        <f>IF(C122="","",C122)</f>
        <v/>
      </c>
      <c r="AO123" s="336" t="str">
        <f>IF(D122="","",D122)</f>
        <v/>
      </c>
      <c r="AP123" s="348" t="str">
        <f>IF(D122&lt;&gt;"",VLOOKUP(D122,$AU$2:$AV$6,2,FALSE),"")</f>
        <v/>
      </c>
      <c r="AQ123" s="296">
        <f>ROUNDDOWN(AL123/$AL$6,2)</f>
        <v>0</v>
      </c>
      <c r="AR123" s="296">
        <f>IF(AP123=1,"",AQ123)</f>
        <v>0</v>
      </c>
    </row>
    <row r="124" spans="1:44" ht="15.95" hidden="1" customHeight="1">
      <c r="A124" s="3"/>
      <c r="B124" s="11" t="s">
        <v>136</v>
      </c>
      <c r="C124" s="23"/>
      <c r="D124" s="45"/>
      <c r="E124" s="60"/>
      <c r="F124" s="79" t="s">
        <v>229</v>
      </c>
      <c r="G124" s="98"/>
      <c r="H124" s="121"/>
      <c r="I124" s="130"/>
      <c r="J124" s="130"/>
      <c r="K124" s="130"/>
      <c r="L124" s="130"/>
      <c r="M124" s="145"/>
      <c r="N124" s="98"/>
      <c r="O124" s="121"/>
      <c r="P124" s="130"/>
      <c r="Q124" s="130"/>
      <c r="R124" s="130"/>
      <c r="S124" s="130"/>
      <c r="T124" s="145"/>
      <c r="U124" s="98"/>
      <c r="V124" s="121"/>
      <c r="W124" s="130"/>
      <c r="X124" s="130"/>
      <c r="Y124" s="130"/>
      <c r="Z124" s="130"/>
      <c r="AA124" s="145"/>
      <c r="AB124" s="98"/>
      <c r="AC124" s="121"/>
      <c r="AD124" s="130"/>
      <c r="AE124" s="130"/>
      <c r="AF124" s="130"/>
      <c r="AG124" s="130"/>
      <c r="AH124" s="145"/>
      <c r="AI124" s="251"/>
      <c r="AJ124" s="121"/>
      <c r="AK124" s="121"/>
      <c r="AL124" s="277">
        <f>SUM(G125:AK125)</f>
        <v>0</v>
      </c>
      <c r="AM124" s="295"/>
      <c r="AN124" s="316"/>
      <c r="AO124" s="335"/>
      <c r="AP124" s="295"/>
      <c r="AQ124" s="347"/>
      <c r="AR124" s="347"/>
    </row>
    <row r="125" spans="1:44" ht="15.95" hidden="1" customHeight="1">
      <c r="A125" s="3"/>
      <c r="B125" s="11"/>
      <c r="C125" s="24"/>
      <c r="D125" s="46"/>
      <c r="E125" s="61"/>
      <c r="F125" s="80" t="s">
        <v>63</v>
      </c>
      <c r="G125" s="99" t="str">
        <f t="shared" ref="G125:AK125" si="58">IF(G124&lt;&gt;"",VLOOKUP(G124,$AC$197:$AL$221,9,FALSE),"")</f>
        <v/>
      </c>
      <c r="H125" s="122" t="str">
        <f t="shared" si="58"/>
        <v/>
      </c>
      <c r="I125" s="122" t="str">
        <f t="shared" si="58"/>
        <v/>
      </c>
      <c r="J125" s="122" t="str">
        <f t="shared" si="58"/>
        <v/>
      </c>
      <c r="K125" s="122" t="str">
        <f t="shared" si="58"/>
        <v/>
      </c>
      <c r="L125" s="122" t="str">
        <f t="shared" si="58"/>
        <v/>
      </c>
      <c r="M125" s="146" t="str">
        <f t="shared" si="58"/>
        <v/>
      </c>
      <c r="N125" s="99" t="str">
        <f t="shared" si="58"/>
        <v/>
      </c>
      <c r="O125" s="122" t="str">
        <f t="shared" si="58"/>
        <v/>
      </c>
      <c r="P125" s="122" t="str">
        <f t="shared" si="58"/>
        <v/>
      </c>
      <c r="Q125" s="122" t="str">
        <f t="shared" si="58"/>
        <v/>
      </c>
      <c r="R125" s="122" t="str">
        <f t="shared" si="58"/>
        <v/>
      </c>
      <c r="S125" s="122" t="str">
        <f t="shared" si="58"/>
        <v/>
      </c>
      <c r="T125" s="146" t="str">
        <f t="shared" si="58"/>
        <v/>
      </c>
      <c r="U125" s="99" t="str">
        <f t="shared" si="58"/>
        <v/>
      </c>
      <c r="V125" s="122" t="str">
        <f t="shared" si="58"/>
        <v/>
      </c>
      <c r="W125" s="122" t="str">
        <f t="shared" si="58"/>
        <v/>
      </c>
      <c r="X125" s="122" t="str">
        <f t="shared" si="58"/>
        <v/>
      </c>
      <c r="Y125" s="122" t="str">
        <f t="shared" si="58"/>
        <v/>
      </c>
      <c r="Z125" s="122" t="str">
        <f t="shared" si="58"/>
        <v/>
      </c>
      <c r="AA125" s="146" t="str">
        <f t="shared" si="58"/>
        <v/>
      </c>
      <c r="AB125" s="99" t="str">
        <f t="shared" si="58"/>
        <v/>
      </c>
      <c r="AC125" s="122" t="str">
        <f t="shared" si="58"/>
        <v/>
      </c>
      <c r="AD125" s="122" t="str">
        <f t="shared" si="58"/>
        <v/>
      </c>
      <c r="AE125" s="122" t="str">
        <f t="shared" si="58"/>
        <v/>
      </c>
      <c r="AF125" s="122" t="str">
        <f t="shared" si="58"/>
        <v/>
      </c>
      <c r="AG125" s="122" t="str">
        <f t="shared" si="58"/>
        <v/>
      </c>
      <c r="AH125" s="146" t="str">
        <f t="shared" si="58"/>
        <v/>
      </c>
      <c r="AI125" s="250" t="str">
        <f t="shared" si="58"/>
        <v/>
      </c>
      <c r="AJ125" s="122" t="str">
        <f t="shared" si="58"/>
        <v/>
      </c>
      <c r="AK125" s="122" t="str">
        <f t="shared" si="58"/>
        <v/>
      </c>
      <c r="AL125" s="278">
        <f>SUM(G125:AH125)</f>
        <v>0</v>
      </c>
      <c r="AM125" s="296">
        <f>AL125/4</f>
        <v>0</v>
      </c>
      <c r="AN125" s="317" t="str">
        <f>IF(C124="","",C124)</f>
        <v/>
      </c>
      <c r="AO125" s="336" t="str">
        <f>IF(D124="","",D124)</f>
        <v/>
      </c>
      <c r="AP125" s="348" t="str">
        <f>IF(D124&lt;&gt;"",VLOOKUP(D124,$AU$2:$AV$6,2,FALSE),"")</f>
        <v/>
      </c>
      <c r="AQ125" s="296">
        <f>ROUNDDOWN(AL125/$AL$6,2)</f>
        <v>0</v>
      </c>
      <c r="AR125" s="296">
        <f>IF(AP125=1,"",AQ125)</f>
        <v>0</v>
      </c>
    </row>
    <row r="126" spans="1:44" ht="15.95" hidden="1" customHeight="1">
      <c r="A126" s="3"/>
      <c r="B126" s="11" t="s">
        <v>78</v>
      </c>
      <c r="C126" s="23"/>
      <c r="D126" s="45"/>
      <c r="E126" s="60"/>
      <c r="F126" s="79" t="s">
        <v>229</v>
      </c>
      <c r="G126" s="98"/>
      <c r="H126" s="121"/>
      <c r="I126" s="130"/>
      <c r="J126" s="130"/>
      <c r="K126" s="130"/>
      <c r="L126" s="130"/>
      <c r="M126" s="145"/>
      <c r="N126" s="98"/>
      <c r="O126" s="121"/>
      <c r="P126" s="130"/>
      <c r="Q126" s="130"/>
      <c r="R126" s="130"/>
      <c r="S126" s="130"/>
      <c r="T126" s="145"/>
      <c r="U126" s="98"/>
      <c r="V126" s="121"/>
      <c r="W126" s="130"/>
      <c r="X126" s="130"/>
      <c r="Y126" s="130"/>
      <c r="Z126" s="130"/>
      <c r="AA126" s="145"/>
      <c r="AB126" s="98"/>
      <c r="AC126" s="121"/>
      <c r="AD126" s="130"/>
      <c r="AE126" s="130"/>
      <c r="AF126" s="130"/>
      <c r="AG126" s="130"/>
      <c r="AH126" s="145"/>
      <c r="AI126" s="251"/>
      <c r="AJ126" s="121"/>
      <c r="AK126" s="121"/>
      <c r="AL126" s="277">
        <f>SUM(G127:AK127)</f>
        <v>0</v>
      </c>
      <c r="AM126" s="295"/>
      <c r="AN126" s="316"/>
      <c r="AO126" s="335"/>
      <c r="AP126" s="295"/>
      <c r="AQ126" s="347"/>
      <c r="AR126" s="347"/>
    </row>
    <row r="127" spans="1:44" ht="15.95" hidden="1" customHeight="1">
      <c r="A127" s="3"/>
      <c r="B127" s="11"/>
      <c r="C127" s="24"/>
      <c r="D127" s="46"/>
      <c r="E127" s="61"/>
      <c r="F127" s="80" t="s">
        <v>63</v>
      </c>
      <c r="G127" s="99" t="str">
        <f t="shared" ref="G127:AK127" si="59">IF(G126&lt;&gt;"",VLOOKUP(G126,$AC$197:$AL$221,9,FALSE),"")</f>
        <v/>
      </c>
      <c r="H127" s="122" t="str">
        <f t="shared" si="59"/>
        <v/>
      </c>
      <c r="I127" s="122" t="str">
        <f t="shared" si="59"/>
        <v/>
      </c>
      <c r="J127" s="122" t="str">
        <f t="shared" si="59"/>
        <v/>
      </c>
      <c r="K127" s="122" t="str">
        <f t="shared" si="59"/>
        <v/>
      </c>
      <c r="L127" s="122" t="str">
        <f t="shared" si="59"/>
        <v/>
      </c>
      <c r="M127" s="146" t="str">
        <f t="shared" si="59"/>
        <v/>
      </c>
      <c r="N127" s="99" t="str">
        <f t="shared" si="59"/>
        <v/>
      </c>
      <c r="O127" s="122" t="str">
        <f t="shared" si="59"/>
        <v/>
      </c>
      <c r="P127" s="122" t="str">
        <f t="shared" si="59"/>
        <v/>
      </c>
      <c r="Q127" s="122" t="str">
        <f t="shared" si="59"/>
        <v/>
      </c>
      <c r="R127" s="122" t="str">
        <f t="shared" si="59"/>
        <v/>
      </c>
      <c r="S127" s="122" t="str">
        <f t="shared" si="59"/>
        <v/>
      </c>
      <c r="T127" s="146" t="str">
        <f t="shared" si="59"/>
        <v/>
      </c>
      <c r="U127" s="99" t="str">
        <f t="shared" si="59"/>
        <v/>
      </c>
      <c r="V127" s="122" t="str">
        <f t="shared" si="59"/>
        <v/>
      </c>
      <c r="W127" s="122" t="str">
        <f t="shared" si="59"/>
        <v/>
      </c>
      <c r="X127" s="122" t="str">
        <f t="shared" si="59"/>
        <v/>
      </c>
      <c r="Y127" s="122" t="str">
        <f t="shared" si="59"/>
        <v/>
      </c>
      <c r="Z127" s="122" t="str">
        <f t="shared" si="59"/>
        <v/>
      </c>
      <c r="AA127" s="146" t="str">
        <f t="shared" si="59"/>
        <v/>
      </c>
      <c r="AB127" s="99" t="str">
        <f t="shared" si="59"/>
        <v/>
      </c>
      <c r="AC127" s="122" t="str">
        <f t="shared" si="59"/>
        <v/>
      </c>
      <c r="AD127" s="122" t="str">
        <f t="shared" si="59"/>
        <v/>
      </c>
      <c r="AE127" s="122" t="str">
        <f t="shared" si="59"/>
        <v/>
      </c>
      <c r="AF127" s="122" t="str">
        <f t="shared" si="59"/>
        <v/>
      </c>
      <c r="AG127" s="122" t="str">
        <f t="shared" si="59"/>
        <v/>
      </c>
      <c r="AH127" s="146" t="str">
        <f t="shared" si="59"/>
        <v/>
      </c>
      <c r="AI127" s="250" t="str">
        <f t="shared" si="59"/>
        <v/>
      </c>
      <c r="AJ127" s="122" t="str">
        <f t="shared" si="59"/>
        <v/>
      </c>
      <c r="AK127" s="122" t="str">
        <f t="shared" si="59"/>
        <v/>
      </c>
      <c r="AL127" s="278">
        <f>SUM(G127:AH127)</f>
        <v>0</v>
      </c>
      <c r="AM127" s="296">
        <f>AL127/4</f>
        <v>0</v>
      </c>
      <c r="AN127" s="317" t="str">
        <f>IF(C126="","",C126)</f>
        <v/>
      </c>
      <c r="AO127" s="336" t="str">
        <f>IF(D126="","",D126)</f>
        <v/>
      </c>
      <c r="AP127" s="348" t="str">
        <f>IF(D126&lt;&gt;"",VLOOKUP(D126,$AU$2:$AV$6,2,FALSE),"")</f>
        <v/>
      </c>
      <c r="AQ127" s="296">
        <f>ROUNDDOWN(AL127/$AL$6,2)</f>
        <v>0</v>
      </c>
      <c r="AR127" s="296">
        <f>IF(AP127=1,"",AQ127)</f>
        <v>0</v>
      </c>
    </row>
    <row r="128" spans="1:44" ht="15.95" hidden="1" customHeight="1">
      <c r="A128" s="3"/>
      <c r="B128" s="11" t="s">
        <v>85</v>
      </c>
      <c r="C128" s="23"/>
      <c r="D128" s="45"/>
      <c r="E128" s="60"/>
      <c r="F128" s="79" t="s">
        <v>229</v>
      </c>
      <c r="G128" s="98"/>
      <c r="H128" s="121"/>
      <c r="I128" s="130"/>
      <c r="J128" s="130"/>
      <c r="K128" s="130"/>
      <c r="L128" s="130"/>
      <c r="M128" s="145"/>
      <c r="N128" s="98"/>
      <c r="O128" s="121"/>
      <c r="P128" s="130"/>
      <c r="Q128" s="130"/>
      <c r="R128" s="130"/>
      <c r="S128" s="130"/>
      <c r="T128" s="145"/>
      <c r="U128" s="98"/>
      <c r="V128" s="121"/>
      <c r="W128" s="130"/>
      <c r="X128" s="130"/>
      <c r="Y128" s="130"/>
      <c r="Z128" s="130"/>
      <c r="AA128" s="145"/>
      <c r="AB128" s="98"/>
      <c r="AC128" s="121"/>
      <c r="AD128" s="130"/>
      <c r="AE128" s="130"/>
      <c r="AF128" s="130"/>
      <c r="AG128" s="130"/>
      <c r="AH128" s="145"/>
      <c r="AI128" s="251"/>
      <c r="AJ128" s="121"/>
      <c r="AK128" s="121"/>
      <c r="AL128" s="277">
        <f>SUM(G129:AK129)</f>
        <v>0</v>
      </c>
      <c r="AM128" s="295"/>
      <c r="AN128" s="316"/>
      <c r="AO128" s="335"/>
      <c r="AP128" s="295"/>
      <c r="AQ128" s="347"/>
      <c r="AR128" s="347"/>
    </row>
    <row r="129" spans="1:44" ht="15.95" hidden="1" customHeight="1">
      <c r="A129" s="3"/>
      <c r="B129" s="11"/>
      <c r="C129" s="24"/>
      <c r="D129" s="46"/>
      <c r="E129" s="61"/>
      <c r="F129" s="80" t="s">
        <v>63</v>
      </c>
      <c r="G129" s="99" t="str">
        <f t="shared" ref="G129:AK129" si="60">IF(G128&lt;&gt;"",VLOOKUP(G128,$AC$197:$AL$221,9,FALSE),"")</f>
        <v/>
      </c>
      <c r="H129" s="122" t="str">
        <f t="shared" si="60"/>
        <v/>
      </c>
      <c r="I129" s="122" t="str">
        <f t="shared" si="60"/>
        <v/>
      </c>
      <c r="J129" s="122" t="str">
        <f t="shared" si="60"/>
        <v/>
      </c>
      <c r="K129" s="122" t="str">
        <f t="shared" si="60"/>
        <v/>
      </c>
      <c r="L129" s="122" t="str">
        <f t="shared" si="60"/>
        <v/>
      </c>
      <c r="M129" s="146" t="str">
        <f t="shared" si="60"/>
        <v/>
      </c>
      <c r="N129" s="99" t="str">
        <f t="shared" si="60"/>
        <v/>
      </c>
      <c r="O129" s="122" t="str">
        <f t="shared" si="60"/>
        <v/>
      </c>
      <c r="P129" s="122" t="str">
        <f t="shared" si="60"/>
        <v/>
      </c>
      <c r="Q129" s="122" t="str">
        <f t="shared" si="60"/>
        <v/>
      </c>
      <c r="R129" s="122" t="str">
        <f t="shared" si="60"/>
        <v/>
      </c>
      <c r="S129" s="122" t="str">
        <f t="shared" si="60"/>
        <v/>
      </c>
      <c r="T129" s="146" t="str">
        <f t="shared" si="60"/>
        <v/>
      </c>
      <c r="U129" s="99" t="str">
        <f t="shared" si="60"/>
        <v/>
      </c>
      <c r="V129" s="122" t="str">
        <f t="shared" si="60"/>
        <v/>
      </c>
      <c r="W129" s="122" t="str">
        <f t="shared" si="60"/>
        <v/>
      </c>
      <c r="X129" s="122" t="str">
        <f t="shared" si="60"/>
        <v/>
      </c>
      <c r="Y129" s="122" t="str">
        <f t="shared" si="60"/>
        <v/>
      </c>
      <c r="Z129" s="122" t="str">
        <f t="shared" si="60"/>
        <v/>
      </c>
      <c r="AA129" s="146" t="str">
        <f t="shared" si="60"/>
        <v/>
      </c>
      <c r="AB129" s="99" t="str">
        <f t="shared" si="60"/>
        <v/>
      </c>
      <c r="AC129" s="122" t="str">
        <f t="shared" si="60"/>
        <v/>
      </c>
      <c r="AD129" s="122" t="str">
        <f t="shared" si="60"/>
        <v/>
      </c>
      <c r="AE129" s="122" t="str">
        <f t="shared" si="60"/>
        <v/>
      </c>
      <c r="AF129" s="122" t="str">
        <f t="shared" si="60"/>
        <v/>
      </c>
      <c r="AG129" s="122" t="str">
        <f t="shared" si="60"/>
        <v/>
      </c>
      <c r="AH129" s="146" t="str">
        <f t="shared" si="60"/>
        <v/>
      </c>
      <c r="AI129" s="250" t="str">
        <f t="shared" si="60"/>
        <v/>
      </c>
      <c r="AJ129" s="122" t="str">
        <f t="shared" si="60"/>
        <v/>
      </c>
      <c r="AK129" s="122" t="str">
        <f t="shared" si="60"/>
        <v/>
      </c>
      <c r="AL129" s="278">
        <f>SUM(G129:AH129)</f>
        <v>0</v>
      </c>
      <c r="AM129" s="296">
        <f>AL129/4</f>
        <v>0</v>
      </c>
      <c r="AN129" s="317" t="str">
        <f>IF(C128="","",C128)</f>
        <v/>
      </c>
      <c r="AO129" s="336" t="str">
        <f>IF(D128="","",D128)</f>
        <v/>
      </c>
      <c r="AP129" s="348" t="str">
        <f>IF(D128&lt;&gt;"",VLOOKUP(D128,$AU$2:$AV$6,2,FALSE),"")</f>
        <v/>
      </c>
      <c r="AQ129" s="296">
        <f>ROUNDDOWN(AL129/$AL$6,2)</f>
        <v>0</v>
      </c>
      <c r="AR129" s="296">
        <f>IF(AP129=1,"",AQ129)</f>
        <v>0</v>
      </c>
    </row>
    <row r="130" spans="1:44" ht="15.95" hidden="1" customHeight="1">
      <c r="A130" s="3"/>
      <c r="B130" s="11" t="s">
        <v>76</v>
      </c>
      <c r="C130" s="23"/>
      <c r="D130" s="45"/>
      <c r="E130" s="60"/>
      <c r="F130" s="79" t="s">
        <v>229</v>
      </c>
      <c r="G130" s="98"/>
      <c r="H130" s="121"/>
      <c r="I130" s="130"/>
      <c r="J130" s="130"/>
      <c r="K130" s="130"/>
      <c r="L130" s="130"/>
      <c r="M130" s="145"/>
      <c r="N130" s="98"/>
      <c r="O130" s="121"/>
      <c r="P130" s="130"/>
      <c r="Q130" s="130"/>
      <c r="R130" s="130"/>
      <c r="S130" s="130"/>
      <c r="T130" s="145"/>
      <c r="U130" s="98"/>
      <c r="V130" s="121"/>
      <c r="W130" s="130"/>
      <c r="X130" s="130"/>
      <c r="Y130" s="130"/>
      <c r="Z130" s="130"/>
      <c r="AA130" s="145"/>
      <c r="AB130" s="98"/>
      <c r="AC130" s="121"/>
      <c r="AD130" s="130"/>
      <c r="AE130" s="130"/>
      <c r="AF130" s="130"/>
      <c r="AG130" s="130"/>
      <c r="AH130" s="145"/>
      <c r="AI130" s="251"/>
      <c r="AJ130" s="121"/>
      <c r="AK130" s="121"/>
      <c r="AL130" s="277">
        <f>SUM(G131:AK131)</f>
        <v>0</v>
      </c>
      <c r="AM130" s="295"/>
      <c r="AN130" s="316"/>
      <c r="AO130" s="335"/>
      <c r="AP130" s="295"/>
      <c r="AQ130" s="347"/>
      <c r="AR130" s="347"/>
    </row>
    <row r="131" spans="1:44" ht="15.95" hidden="1" customHeight="1">
      <c r="A131" s="3"/>
      <c r="B131" s="11"/>
      <c r="C131" s="24"/>
      <c r="D131" s="46"/>
      <c r="E131" s="61"/>
      <c r="F131" s="80" t="s">
        <v>63</v>
      </c>
      <c r="G131" s="99" t="str">
        <f t="shared" ref="G131:AK131" si="61">IF(G130&lt;&gt;"",VLOOKUP(G130,$AC$197:$AL$221,9,FALSE),"")</f>
        <v/>
      </c>
      <c r="H131" s="122" t="str">
        <f t="shared" si="61"/>
        <v/>
      </c>
      <c r="I131" s="122" t="str">
        <f t="shared" si="61"/>
        <v/>
      </c>
      <c r="J131" s="122" t="str">
        <f t="shared" si="61"/>
        <v/>
      </c>
      <c r="K131" s="122" t="str">
        <f t="shared" si="61"/>
        <v/>
      </c>
      <c r="L131" s="122" t="str">
        <f t="shared" si="61"/>
        <v/>
      </c>
      <c r="M131" s="146" t="str">
        <f t="shared" si="61"/>
        <v/>
      </c>
      <c r="N131" s="99" t="str">
        <f t="shared" si="61"/>
        <v/>
      </c>
      <c r="O131" s="122" t="str">
        <f t="shared" si="61"/>
        <v/>
      </c>
      <c r="P131" s="122" t="str">
        <f t="shared" si="61"/>
        <v/>
      </c>
      <c r="Q131" s="122" t="str">
        <f t="shared" si="61"/>
        <v/>
      </c>
      <c r="R131" s="122" t="str">
        <f t="shared" si="61"/>
        <v/>
      </c>
      <c r="S131" s="122" t="str">
        <f t="shared" si="61"/>
        <v/>
      </c>
      <c r="T131" s="146" t="str">
        <f t="shared" si="61"/>
        <v/>
      </c>
      <c r="U131" s="99" t="str">
        <f t="shared" si="61"/>
        <v/>
      </c>
      <c r="V131" s="122" t="str">
        <f t="shared" si="61"/>
        <v/>
      </c>
      <c r="W131" s="122" t="str">
        <f t="shared" si="61"/>
        <v/>
      </c>
      <c r="X131" s="122" t="str">
        <f t="shared" si="61"/>
        <v/>
      </c>
      <c r="Y131" s="122" t="str">
        <f t="shared" si="61"/>
        <v/>
      </c>
      <c r="Z131" s="122" t="str">
        <f t="shared" si="61"/>
        <v/>
      </c>
      <c r="AA131" s="146" t="str">
        <f t="shared" si="61"/>
        <v/>
      </c>
      <c r="AB131" s="99" t="str">
        <f t="shared" si="61"/>
        <v/>
      </c>
      <c r="AC131" s="122" t="str">
        <f t="shared" si="61"/>
        <v/>
      </c>
      <c r="AD131" s="122" t="str">
        <f t="shared" si="61"/>
        <v/>
      </c>
      <c r="AE131" s="122" t="str">
        <f t="shared" si="61"/>
        <v/>
      </c>
      <c r="AF131" s="122" t="str">
        <f t="shared" si="61"/>
        <v/>
      </c>
      <c r="AG131" s="122" t="str">
        <f t="shared" si="61"/>
        <v/>
      </c>
      <c r="AH131" s="146" t="str">
        <f t="shared" si="61"/>
        <v/>
      </c>
      <c r="AI131" s="250" t="str">
        <f t="shared" si="61"/>
        <v/>
      </c>
      <c r="AJ131" s="122" t="str">
        <f t="shared" si="61"/>
        <v/>
      </c>
      <c r="AK131" s="122" t="str">
        <f t="shared" si="61"/>
        <v/>
      </c>
      <c r="AL131" s="278">
        <f>SUM(G131:AH131)</f>
        <v>0</v>
      </c>
      <c r="AM131" s="296">
        <f>AL131/4</f>
        <v>0</v>
      </c>
      <c r="AN131" s="317" t="str">
        <f>IF(C130="","",C130)</f>
        <v/>
      </c>
      <c r="AO131" s="336" t="str">
        <f>IF(D130="","",D130)</f>
        <v/>
      </c>
      <c r="AP131" s="348" t="str">
        <f>IF(D130&lt;&gt;"",VLOOKUP(D130,$AU$2:$AV$6,2,FALSE),"")</f>
        <v/>
      </c>
      <c r="AQ131" s="296">
        <f>ROUNDDOWN(AL131/$AL$6,2)</f>
        <v>0</v>
      </c>
      <c r="AR131" s="296">
        <f>IF(AP131=1,"",AQ131)</f>
        <v>0</v>
      </c>
    </row>
    <row r="132" spans="1:44" ht="15.95" hidden="1" customHeight="1">
      <c r="A132" s="3"/>
      <c r="B132" s="11" t="s">
        <v>138</v>
      </c>
      <c r="C132" s="23"/>
      <c r="D132" s="45"/>
      <c r="E132" s="60"/>
      <c r="F132" s="79" t="s">
        <v>229</v>
      </c>
      <c r="G132" s="98"/>
      <c r="H132" s="121"/>
      <c r="I132" s="130"/>
      <c r="J132" s="130"/>
      <c r="K132" s="130"/>
      <c r="L132" s="130"/>
      <c r="M132" s="145"/>
      <c r="N132" s="98"/>
      <c r="O132" s="121"/>
      <c r="P132" s="130"/>
      <c r="Q132" s="130"/>
      <c r="R132" s="130"/>
      <c r="S132" s="130"/>
      <c r="T132" s="145"/>
      <c r="U132" s="98"/>
      <c r="V132" s="121"/>
      <c r="W132" s="130"/>
      <c r="X132" s="130"/>
      <c r="Y132" s="130"/>
      <c r="Z132" s="130"/>
      <c r="AA132" s="145"/>
      <c r="AB132" s="98"/>
      <c r="AC132" s="121"/>
      <c r="AD132" s="130"/>
      <c r="AE132" s="130"/>
      <c r="AF132" s="130"/>
      <c r="AG132" s="130"/>
      <c r="AH132" s="145"/>
      <c r="AI132" s="251"/>
      <c r="AJ132" s="121"/>
      <c r="AK132" s="121"/>
      <c r="AL132" s="277">
        <f>SUM(G133:AK133)</f>
        <v>0</v>
      </c>
      <c r="AM132" s="295"/>
      <c r="AN132" s="316"/>
      <c r="AO132" s="335"/>
      <c r="AP132" s="295"/>
      <c r="AQ132" s="347"/>
      <c r="AR132" s="347"/>
    </row>
    <row r="133" spans="1:44" ht="15.95" hidden="1" customHeight="1">
      <c r="A133" s="3"/>
      <c r="B133" s="11"/>
      <c r="C133" s="24"/>
      <c r="D133" s="46"/>
      <c r="E133" s="61"/>
      <c r="F133" s="80" t="s">
        <v>63</v>
      </c>
      <c r="G133" s="99" t="str">
        <f t="shared" ref="G133:AK133" si="62">IF(G132&lt;&gt;"",VLOOKUP(G132,$AC$197:$AL$221,9,FALSE),"")</f>
        <v/>
      </c>
      <c r="H133" s="122" t="str">
        <f t="shared" si="62"/>
        <v/>
      </c>
      <c r="I133" s="122" t="str">
        <f t="shared" si="62"/>
        <v/>
      </c>
      <c r="J133" s="122" t="str">
        <f t="shared" si="62"/>
        <v/>
      </c>
      <c r="K133" s="122" t="str">
        <f t="shared" si="62"/>
        <v/>
      </c>
      <c r="L133" s="122" t="str">
        <f t="shared" si="62"/>
        <v/>
      </c>
      <c r="M133" s="146" t="str">
        <f t="shared" si="62"/>
        <v/>
      </c>
      <c r="N133" s="99" t="str">
        <f t="shared" si="62"/>
        <v/>
      </c>
      <c r="O133" s="122" t="str">
        <f t="shared" si="62"/>
        <v/>
      </c>
      <c r="P133" s="122" t="str">
        <f t="shared" si="62"/>
        <v/>
      </c>
      <c r="Q133" s="122" t="str">
        <f t="shared" si="62"/>
        <v/>
      </c>
      <c r="R133" s="122" t="str">
        <f t="shared" si="62"/>
        <v/>
      </c>
      <c r="S133" s="122" t="str">
        <f t="shared" si="62"/>
        <v/>
      </c>
      <c r="T133" s="146" t="str">
        <f t="shared" si="62"/>
        <v/>
      </c>
      <c r="U133" s="99" t="str">
        <f t="shared" si="62"/>
        <v/>
      </c>
      <c r="V133" s="122" t="str">
        <f t="shared" si="62"/>
        <v/>
      </c>
      <c r="W133" s="122" t="str">
        <f t="shared" si="62"/>
        <v/>
      </c>
      <c r="X133" s="122" t="str">
        <f t="shared" si="62"/>
        <v/>
      </c>
      <c r="Y133" s="122" t="str">
        <f t="shared" si="62"/>
        <v/>
      </c>
      <c r="Z133" s="122" t="str">
        <f t="shared" si="62"/>
        <v/>
      </c>
      <c r="AA133" s="146" t="str">
        <f t="shared" si="62"/>
        <v/>
      </c>
      <c r="AB133" s="99" t="str">
        <f t="shared" si="62"/>
        <v/>
      </c>
      <c r="AC133" s="122" t="str">
        <f t="shared" si="62"/>
        <v/>
      </c>
      <c r="AD133" s="122" t="str">
        <f t="shared" si="62"/>
        <v/>
      </c>
      <c r="AE133" s="122" t="str">
        <f t="shared" si="62"/>
        <v/>
      </c>
      <c r="AF133" s="122" t="str">
        <f t="shared" si="62"/>
        <v/>
      </c>
      <c r="AG133" s="122" t="str">
        <f t="shared" si="62"/>
        <v/>
      </c>
      <c r="AH133" s="146" t="str">
        <f t="shared" si="62"/>
        <v/>
      </c>
      <c r="AI133" s="250" t="str">
        <f t="shared" si="62"/>
        <v/>
      </c>
      <c r="AJ133" s="122" t="str">
        <f t="shared" si="62"/>
        <v/>
      </c>
      <c r="AK133" s="122" t="str">
        <f t="shared" si="62"/>
        <v/>
      </c>
      <c r="AL133" s="278">
        <f>SUM(G133:AH133)</f>
        <v>0</v>
      </c>
      <c r="AM133" s="296">
        <f>AL133/4</f>
        <v>0</v>
      </c>
      <c r="AN133" s="317" t="str">
        <f>IF(C132="","",C132)</f>
        <v/>
      </c>
      <c r="AO133" s="336" t="str">
        <f>IF(D132="","",D132)</f>
        <v/>
      </c>
      <c r="AP133" s="348" t="str">
        <f>IF(D132&lt;&gt;"",VLOOKUP(D132,$AU$2:$AV$6,2,FALSE),"")</f>
        <v/>
      </c>
      <c r="AQ133" s="296">
        <f>ROUNDDOWN(AL133/$AL$6,2)</f>
        <v>0</v>
      </c>
      <c r="AR133" s="296">
        <f>IF(AP133=1,"",AQ133)</f>
        <v>0</v>
      </c>
    </row>
    <row r="134" spans="1:44" ht="15.95" hidden="1" customHeight="1">
      <c r="A134" s="3"/>
      <c r="B134" s="11" t="s">
        <v>140</v>
      </c>
      <c r="C134" s="23"/>
      <c r="D134" s="45"/>
      <c r="E134" s="60"/>
      <c r="F134" s="79" t="s">
        <v>229</v>
      </c>
      <c r="G134" s="98"/>
      <c r="H134" s="121"/>
      <c r="I134" s="130"/>
      <c r="J134" s="130"/>
      <c r="K134" s="130"/>
      <c r="L134" s="130"/>
      <c r="M134" s="145"/>
      <c r="N134" s="98"/>
      <c r="O134" s="121"/>
      <c r="P134" s="130"/>
      <c r="Q134" s="130"/>
      <c r="R134" s="130"/>
      <c r="S134" s="130"/>
      <c r="T134" s="145"/>
      <c r="U134" s="98"/>
      <c r="V134" s="121"/>
      <c r="W134" s="130"/>
      <c r="X134" s="130"/>
      <c r="Y134" s="130"/>
      <c r="Z134" s="130"/>
      <c r="AA134" s="145"/>
      <c r="AB134" s="98"/>
      <c r="AC134" s="121"/>
      <c r="AD134" s="130"/>
      <c r="AE134" s="130"/>
      <c r="AF134" s="130"/>
      <c r="AG134" s="130"/>
      <c r="AH134" s="145"/>
      <c r="AI134" s="251"/>
      <c r="AJ134" s="121"/>
      <c r="AK134" s="121"/>
      <c r="AL134" s="277">
        <f>SUM(G135:AK135)</f>
        <v>0</v>
      </c>
      <c r="AM134" s="295"/>
      <c r="AN134" s="316"/>
      <c r="AO134" s="335"/>
      <c r="AP134" s="295"/>
      <c r="AQ134" s="347"/>
      <c r="AR134" s="347"/>
    </row>
    <row r="135" spans="1:44" ht="15.95" hidden="1" customHeight="1">
      <c r="A135" s="3"/>
      <c r="B135" s="11"/>
      <c r="C135" s="24"/>
      <c r="D135" s="46"/>
      <c r="E135" s="61"/>
      <c r="F135" s="80" t="s">
        <v>63</v>
      </c>
      <c r="G135" s="99" t="str">
        <f t="shared" ref="G135:AK135" si="63">IF(G134&lt;&gt;"",VLOOKUP(G134,$AC$197:$AL$221,9,FALSE),"")</f>
        <v/>
      </c>
      <c r="H135" s="122" t="str">
        <f t="shared" si="63"/>
        <v/>
      </c>
      <c r="I135" s="122" t="str">
        <f t="shared" si="63"/>
        <v/>
      </c>
      <c r="J135" s="122" t="str">
        <f t="shared" si="63"/>
        <v/>
      </c>
      <c r="K135" s="122" t="str">
        <f t="shared" si="63"/>
        <v/>
      </c>
      <c r="L135" s="122" t="str">
        <f t="shared" si="63"/>
        <v/>
      </c>
      <c r="M135" s="146" t="str">
        <f t="shared" si="63"/>
        <v/>
      </c>
      <c r="N135" s="99" t="str">
        <f t="shared" si="63"/>
        <v/>
      </c>
      <c r="O135" s="122" t="str">
        <f t="shared" si="63"/>
        <v/>
      </c>
      <c r="P135" s="122" t="str">
        <f t="shared" si="63"/>
        <v/>
      </c>
      <c r="Q135" s="122" t="str">
        <f t="shared" si="63"/>
        <v/>
      </c>
      <c r="R135" s="122" t="str">
        <f t="shared" si="63"/>
        <v/>
      </c>
      <c r="S135" s="122" t="str">
        <f t="shared" si="63"/>
        <v/>
      </c>
      <c r="T135" s="146" t="str">
        <f t="shared" si="63"/>
        <v/>
      </c>
      <c r="U135" s="99" t="str">
        <f t="shared" si="63"/>
        <v/>
      </c>
      <c r="V135" s="122" t="str">
        <f t="shared" si="63"/>
        <v/>
      </c>
      <c r="W135" s="122" t="str">
        <f t="shared" si="63"/>
        <v/>
      </c>
      <c r="X135" s="122" t="str">
        <f t="shared" si="63"/>
        <v/>
      </c>
      <c r="Y135" s="122" t="str">
        <f t="shared" si="63"/>
        <v/>
      </c>
      <c r="Z135" s="122" t="str">
        <f t="shared" si="63"/>
        <v/>
      </c>
      <c r="AA135" s="146" t="str">
        <f t="shared" si="63"/>
        <v/>
      </c>
      <c r="AB135" s="99" t="str">
        <f t="shared" si="63"/>
        <v/>
      </c>
      <c r="AC135" s="122" t="str">
        <f t="shared" si="63"/>
        <v/>
      </c>
      <c r="AD135" s="122" t="str">
        <f t="shared" si="63"/>
        <v/>
      </c>
      <c r="AE135" s="122" t="str">
        <f t="shared" si="63"/>
        <v/>
      </c>
      <c r="AF135" s="122" t="str">
        <f t="shared" si="63"/>
        <v/>
      </c>
      <c r="AG135" s="122" t="str">
        <f t="shared" si="63"/>
        <v/>
      </c>
      <c r="AH135" s="146" t="str">
        <f t="shared" si="63"/>
        <v/>
      </c>
      <c r="AI135" s="250" t="str">
        <f t="shared" si="63"/>
        <v/>
      </c>
      <c r="AJ135" s="122" t="str">
        <f t="shared" si="63"/>
        <v/>
      </c>
      <c r="AK135" s="122" t="str">
        <f t="shared" si="63"/>
        <v/>
      </c>
      <c r="AL135" s="278">
        <f>SUM(G135:AH135)</f>
        <v>0</v>
      </c>
      <c r="AM135" s="296">
        <f>AL135/4</f>
        <v>0</v>
      </c>
      <c r="AN135" s="317" t="str">
        <f>IF(C134="","",C134)</f>
        <v/>
      </c>
      <c r="AO135" s="336" t="str">
        <f>IF(D134="","",D134)</f>
        <v/>
      </c>
      <c r="AP135" s="348" t="str">
        <f>IF(D134&lt;&gt;"",VLOOKUP(D134,$AU$2:$AV$6,2,FALSE),"")</f>
        <v/>
      </c>
      <c r="AQ135" s="296">
        <f>ROUNDDOWN(AL135/$AL$6,2)</f>
        <v>0</v>
      </c>
      <c r="AR135" s="296">
        <f>IF(AP135=1,"",AQ135)</f>
        <v>0</v>
      </c>
    </row>
    <row r="136" spans="1:44" ht="15.95" hidden="1" customHeight="1">
      <c r="A136" s="3"/>
      <c r="B136" s="11" t="s">
        <v>141</v>
      </c>
      <c r="C136" s="23"/>
      <c r="D136" s="45"/>
      <c r="E136" s="60"/>
      <c r="F136" s="79" t="s">
        <v>229</v>
      </c>
      <c r="G136" s="98"/>
      <c r="H136" s="121"/>
      <c r="I136" s="130"/>
      <c r="J136" s="130"/>
      <c r="K136" s="130"/>
      <c r="L136" s="130"/>
      <c r="M136" s="145"/>
      <c r="N136" s="98"/>
      <c r="O136" s="121"/>
      <c r="P136" s="130"/>
      <c r="Q136" s="130"/>
      <c r="R136" s="130"/>
      <c r="S136" s="130"/>
      <c r="T136" s="145"/>
      <c r="U136" s="98"/>
      <c r="V136" s="121"/>
      <c r="W136" s="130"/>
      <c r="X136" s="130"/>
      <c r="Y136" s="130"/>
      <c r="Z136" s="130"/>
      <c r="AA136" s="145"/>
      <c r="AB136" s="98"/>
      <c r="AC136" s="121"/>
      <c r="AD136" s="130"/>
      <c r="AE136" s="130"/>
      <c r="AF136" s="130"/>
      <c r="AG136" s="130"/>
      <c r="AH136" s="145"/>
      <c r="AI136" s="251"/>
      <c r="AJ136" s="121"/>
      <c r="AK136" s="121"/>
      <c r="AL136" s="277">
        <f>SUM(G137:AK137)</f>
        <v>0</v>
      </c>
      <c r="AM136" s="295"/>
      <c r="AN136" s="316"/>
      <c r="AO136" s="335"/>
      <c r="AP136" s="295"/>
      <c r="AQ136" s="347"/>
      <c r="AR136" s="347"/>
    </row>
    <row r="137" spans="1:44" ht="15.95" hidden="1" customHeight="1">
      <c r="A137" s="3"/>
      <c r="B137" s="11"/>
      <c r="C137" s="24"/>
      <c r="D137" s="46"/>
      <c r="E137" s="61"/>
      <c r="F137" s="80" t="s">
        <v>63</v>
      </c>
      <c r="G137" s="99" t="str">
        <f t="shared" ref="G137:AK137" si="64">IF(G136&lt;&gt;"",VLOOKUP(G136,$AC$197:$AL$221,9,FALSE),"")</f>
        <v/>
      </c>
      <c r="H137" s="122" t="str">
        <f t="shared" si="64"/>
        <v/>
      </c>
      <c r="I137" s="122" t="str">
        <f t="shared" si="64"/>
        <v/>
      </c>
      <c r="J137" s="122" t="str">
        <f t="shared" si="64"/>
        <v/>
      </c>
      <c r="K137" s="122" t="str">
        <f t="shared" si="64"/>
        <v/>
      </c>
      <c r="L137" s="122" t="str">
        <f t="shared" si="64"/>
        <v/>
      </c>
      <c r="M137" s="146" t="str">
        <f t="shared" si="64"/>
        <v/>
      </c>
      <c r="N137" s="99" t="str">
        <f t="shared" si="64"/>
        <v/>
      </c>
      <c r="O137" s="122" t="str">
        <f t="shared" si="64"/>
        <v/>
      </c>
      <c r="P137" s="122" t="str">
        <f t="shared" si="64"/>
        <v/>
      </c>
      <c r="Q137" s="122" t="str">
        <f t="shared" si="64"/>
        <v/>
      </c>
      <c r="R137" s="122" t="str">
        <f t="shared" si="64"/>
        <v/>
      </c>
      <c r="S137" s="122" t="str">
        <f t="shared" si="64"/>
        <v/>
      </c>
      <c r="T137" s="146" t="str">
        <f t="shared" si="64"/>
        <v/>
      </c>
      <c r="U137" s="99" t="str">
        <f t="shared" si="64"/>
        <v/>
      </c>
      <c r="V137" s="122" t="str">
        <f t="shared" si="64"/>
        <v/>
      </c>
      <c r="W137" s="122" t="str">
        <f t="shared" si="64"/>
        <v/>
      </c>
      <c r="X137" s="122" t="str">
        <f t="shared" si="64"/>
        <v/>
      </c>
      <c r="Y137" s="122" t="str">
        <f t="shared" si="64"/>
        <v/>
      </c>
      <c r="Z137" s="122" t="str">
        <f t="shared" si="64"/>
        <v/>
      </c>
      <c r="AA137" s="146" t="str">
        <f t="shared" si="64"/>
        <v/>
      </c>
      <c r="AB137" s="99" t="str">
        <f t="shared" si="64"/>
        <v/>
      </c>
      <c r="AC137" s="122" t="str">
        <f t="shared" si="64"/>
        <v/>
      </c>
      <c r="AD137" s="122" t="str">
        <f t="shared" si="64"/>
        <v/>
      </c>
      <c r="AE137" s="122" t="str">
        <f t="shared" si="64"/>
        <v/>
      </c>
      <c r="AF137" s="122" t="str">
        <f t="shared" si="64"/>
        <v/>
      </c>
      <c r="AG137" s="122" t="str">
        <f t="shared" si="64"/>
        <v/>
      </c>
      <c r="AH137" s="146" t="str">
        <f t="shared" si="64"/>
        <v/>
      </c>
      <c r="AI137" s="250" t="str">
        <f t="shared" si="64"/>
        <v/>
      </c>
      <c r="AJ137" s="122" t="str">
        <f t="shared" si="64"/>
        <v/>
      </c>
      <c r="AK137" s="122" t="str">
        <f t="shared" si="64"/>
        <v/>
      </c>
      <c r="AL137" s="278">
        <f>SUM(G137:AH137)</f>
        <v>0</v>
      </c>
      <c r="AM137" s="296">
        <f>AL137/4</f>
        <v>0</v>
      </c>
      <c r="AN137" s="317" t="str">
        <f>IF(C136="","",C136)</f>
        <v/>
      </c>
      <c r="AO137" s="336" t="str">
        <f>IF(D136="","",D136)</f>
        <v/>
      </c>
      <c r="AP137" s="348" t="str">
        <f>IF(D136&lt;&gt;"",VLOOKUP(D136,$AU$2:$AV$6,2,FALSE),"")</f>
        <v/>
      </c>
      <c r="AQ137" s="296">
        <f>ROUNDDOWN(AL137/$AL$6,2)</f>
        <v>0</v>
      </c>
      <c r="AR137" s="296">
        <f>IF(AP137=1,"",AQ137)</f>
        <v>0</v>
      </c>
    </row>
    <row r="138" spans="1:44" ht="15.95" customHeight="1">
      <c r="A138" s="7"/>
      <c r="B138" s="11" t="s">
        <v>142</v>
      </c>
      <c r="C138" s="23"/>
      <c r="D138" s="45"/>
      <c r="E138" s="60"/>
      <c r="F138" s="79" t="s">
        <v>229</v>
      </c>
      <c r="G138" s="98"/>
      <c r="H138" s="121"/>
      <c r="I138" s="130"/>
      <c r="J138" s="130"/>
      <c r="K138" s="130"/>
      <c r="L138" s="130"/>
      <c r="M138" s="145"/>
      <c r="N138" s="98"/>
      <c r="O138" s="121"/>
      <c r="P138" s="130"/>
      <c r="Q138" s="130"/>
      <c r="R138" s="130"/>
      <c r="S138" s="130"/>
      <c r="T138" s="145"/>
      <c r="U138" s="98"/>
      <c r="V138" s="121"/>
      <c r="W138" s="130"/>
      <c r="X138" s="130"/>
      <c r="Y138" s="130"/>
      <c r="Z138" s="130"/>
      <c r="AA138" s="145"/>
      <c r="AB138" s="98"/>
      <c r="AC138" s="121"/>
      <c r="AD138" s="130"/>
      <c r="AE138" s="130"/>
      <c r="AF138" s="130"/>
      <c r="AG138" s="130"/>
      <c r="AH138" s="145"/>
      <c r="AI138" s="251"/>
      <c r="AJ138" s="121"/>
      <c r="AK138" s="121"/>
      <c r="AL138" s="277">
        <f>SUM(G139:AK139)</f>
        <v>0</v>
      </c>
      <c r="AM138" s="295"/>
      <c r="AN138" s="316"/>
      <c r="AO138" s="335"/>
      <c r="AP138" s="295"/>
      <c r="AQ138" s="347"/>
      <c r="AR138" s="347"/>
    </row>
    <row r="139" spans="1:44" ht="15.95" customHeight="1">
      <c r="A139" s="8"/>
      <c r="B139" s="12"/>
      <c r="C139" s="24"/>
      <c r="D139" s="46"/>
      <c r="E139" s="61"/>
      <c r="F139" s="80" t="s">
        <v>63</v>
      </c>
      <c r="G139" s="99" t="str">
        <f t="shared" ref="G139:AK139" si="65">IF(G138&lt;&gt;"",VLOOKUP(G138,$AC$197:$AL$221,9,FALSE),"")</f>
        <v/>
      </c>
      <c r="H139" s="122" t="str">
        <f t="shared" si="65"/>
        <v/>
      </c>
      <c r="I139" s="122" t="str">
        <f t="shared" si="65"/>
        <v/>
      </c>
      <c r="J139" s="122" t="str">
        <f t="shared" si="65"/>
        <v/>
      </c>
      <c r="K139" s="122" t="str">
        <f t="shared" si="65"/>
        <v/>
      </c>
      <c r="L139" s="122" t="str">
        <f t="shared" si="65"/>
        <v/>
      </c>
      <c r="M139" s="146" t="str">
        <f t="shared" si="65"/>
        <v/>
      </c>
      <c r="N139" s="99" t="str">
        <f t="shared" si="65"/>
        <v/>
      </c>
      <c r="O139" s="122" t="str">
        <f t="shared" si="65"/>
        <v/>
      </c>
      <c r="P139" s="122" t="str">
        <f t="shared" si="65"/>
        <v/>
      </c>
      <c r="Q139" s="122" t="str">
        <f t="shared" si="65"/>
        <v/>
      </c>
      <c r="R139" s="122" t="str">
        <f t="shared" si="65"/>
        <v/>
      </c>
      <c r="S139" s="122" t="str">
        <f t="shared" si="65"/>
        <v/>
      </c>
      <c r="T139" s="146" t="str">
        <f t="shared" si="65"/>
        <v/>
      </c>
      <c r="U139" s="99" t="str">
        <f t="shared" si="65"/>
        <v/>
      </c>
      <c r="V139" s="122" t="str">
        <f t="shared" si="65"/>
        <v/>
      </c>
      <c r="W139" s="122" t="str">
        <f t="shared" si="65"/>
        <v/>
      </c>
      <c r="X139" s="122" t="str">
        <f t="shared" si="65"/>
        <v/>
      </c>
      <c r="Y139" s="122" t="str">
        <f t="shared" si="65"/>
        <v/>
      </c>
      <c r="Z139" s="122" t="str">
        <f t="shared" si="65"/>
        <v/>
      </c>
      <c r="AA139" s="146" t="str">
        <f t="shared" si="65"/>
        <v/>
      </c>
      <c r="AB139" s="99" t="str">
        <f t="shared" si="65"/>
        <v/>
      </c>
      <c r="AC139" s="122" t="str">
        <f t="shared" si="65"/>
        <v/>
      </c>
      <c r="AD139" s="122" t="str">
        <f t="shared" si="65"/>
        <v/>
      </c>
      <c r="AE139" s="122" t="str">
        <f t="shared" si="65"/>
        <v/>
      </c>
      <c r="AF139" s="122" t="str">
        <f t="shared" si="65"/>
        <v/>
      </c>
      <c r="AG139" s="122" t="str">
        <f t="shared" si="65"/>
        <v/>
      </c>
      <c r="AH139" s="146" t="str">
        <f t="shared" si="65"/>
        <v/>
      </c>
      <c r="AI139" s="250" t="str">
        <f t="shared" si="65"/>
        <v/>
      </c>
      <c r="AJ139" s="122" t="str">
        <f t="shared" si="65"/>
        <v/>
      </c>
      <c r="AK139" s="122" t="str">
        <f t="shared" si="65"/>
        <v/>
      </c>
      <c r="AL139" s="278">
        <f>SUM(G139:AH139)</f>
        <v>0</v>
      </c>
      <c r="AM139" s="296">
        <f>AL139/4</f>
        <v>0</v>
      </c>
      <c r="AN139" s="317" t="str">
        <f>IF(C138="","",C138)</f>
        <v/>
      </c>
      <c r="AO139" s="336" t="str">
        <f>IF(D138="","",D138)</f>
        <v/>
      </c>
      <c r="AP139" s="348" t="str">
        <f>IF(D138&lt;&gt;"",VLOOKUP(D138,$AU$2:$AV$6,2,FALSE),"")</f>
        <v/>
      </c>
      <c r="AQ139" s="296">
        <f>ROUNDDOWN(AL139/$AL$6,2)</f>
        <v>0</v>
      </c>
      <c r="AR139" s="296">
        <f>IF(AP139=1,"",AQ139)</f>
        <v>0</v>
      </c>
    </row>
    <row r="140" spans="1:44" ht="15.95" customHeight="1">
      <c r="A140" s="3"/>
      <c r="B140" s="13"/>
      <c r="C140" s="23"/>
      <c r="D140" s="45"/>
      <c r="E140" s="60"/>
      <c r="F140" s="79" t="s">
        <v>229</v>
      </c>
      <c r="G140" s="98"/>
      <c r="H140" s="121"/>
      <c r="I140" s="130"/>
      <c r="J140" s="130"/>
      <c r="K140" s="130"/>
      <c r="L140" s="130"/>
      <c r="M140" s="145"/>
      <c r="N140" s="98"/>
      <c r="O140" s="121"/>
      <c r="P140" s="130"/>
      <c r="Q140" s="130"/>
      <c r="R140" s="130"/>
      <c r="S140" s="130"/>
      <c r="T140" s="145"/>
      <c r="U140" s="98"/>
      <c r="V140" s="121"/>
      <c r="W140" s="130"/>
      <c r="X140" s="130"/>
      <c r="Y140" s="130"/>
      <c r="Z140" s="130"/>
      <c r="AA140" s="145"/>
      <c r="AB140" s="98"/>
      <c r="AC140" s="121"/>
      <c r="AD140" s="130"/>
      <c r="AE140" s="130"/>
      <c r="AF140" s="130"/>
      <c r="AG140" s="130"/>
      <c r="AH140" s="145"/>
      <c r="AI140" s="251"/>
      <c r="AJ140" s="121"/>
      <c r="AK140" s="121"/>
      <c r="AL140" s="277">
        <f>SUM(G141:AK141)</f>
        <v>0</v>
      </c>
      <c r="AM140" s="295"/>
      <c r="AN140" s="316"/>
      <c r="AO140" s="335"/>
      <c r="AP140" s="295"/>
      <c r="AQ140" s="347"/>
      <c r="AR140" s="347"/>
    </row>
    <row r="141" spans="1:44" ht="15.95" customHeight="1">
      <c r="A141" s="3"/>
      <c r="B141" s="13"/>
      <c r="C141" s="25"/>
      <c r="D141" s="47"/>
      <c r="E141" s="62"/>
      <c r="F141" s="80" t="s">
        <v>63</v>
      </c>
      <c r="G141" s="99" t="str">
        <f t="shared" ref="G141:AK141" si="66">IF(G140&lt;&gt;"",VLOOKUP(G140,$AC$197:$AL$221,9,FALSE),"")</f>
        <v/>
      </c>
      <c r="H141" s="122" t="str">
        <f t="shared" si="66"/>
        <v/>
      </c>
      <c r="I141" s="122" t="str">
        <f t="shared" si="66"/>
        <v/>
      </c>
      <c r="J141" s="122" t="str">
        <f t="shared" si="66"/>
        <v/>
      </c>
      <c r="K141" s="122" t="str">
        <f t="shared" si="66"/>
        <v/>
      </c>
      <c r="L141" s="122" t="str">
        <f t="shared" si="66"/>
        <v/>
      </c>
      <c r="M141" s="146" t="str">
        <f t="shared" si="66"/>
        <v/>
      </c>
      <c r="N141" s="99" t="str">
        <f t="shared" si="66"/>
        <v/>
      </c>
      <c r="O141" s="122" t="str">
        <f t="shared" si="66"/>
        <v/>
      </c>
      <c r="P141" s="122" t="str">
        <f t="shared" si="66"/>
        <v/>
      </c>
      <c r="Q141" s="122" t="str">
        <f t="shared" si="66"/>
        <v/>
      </c>
      <c r="R141" s="122" t="str">
        <f t="shared" si="66"/>
        <v/>
      </c>
      <c r="S141" s="122" t="str">
        <f t="shared" si="66"/>
        <v/>
      </c>
      <c r="T141" s="146" t="str">
        <f t="shared" si="66"/>
        <v/>
      </c>
      <c r="U141" s="99" t="str">
        <f t="shared" si="66"/>
        <v/>
      </c>
      <c r="V141" s="122" t="str">
        <f t="shared" si="66"/>
        <v/>
      </c>
      <c r="W141" s="122" t="str">
        <f t="shared" si="66"/>
        <v/>
      </c>
      <c r="X141" s="122" t="str">
        <f t="shared" si="66"/>
        <v/>
      </c>
      <c r="Y141" s="122" t="str">
        <f t="shared" si="66"/>
        <v/>
      </c>
      <c r="Z141" s="122" t="str">
        <f t="shared" si="66"/>
        <v/>
      </c>
      <c r="AA141" s="146" t="str">
        <f t="shared" si="66"/>
        <v/>
      </c>
      <c r="AB141" s="99" t="str">
        <f t="shared" si="66"/>
        <v/>
      </c>
      <c r="AC141" s="122" t="str">
        <f t="shared" si="66"/>
        <v/>
      </c>
      <c r="AD141" s="122" t="str">
        <f t="shared" si="66"/>
        <v/>
      </c>
      <c r="AE141" s="122" t="str">
        <f t="shared" si="66"/>
        <v/>
      </c>
      <c r="AF141" s="122" t="str">
        <f t="shared" si="66"/>
        <v/>
      </c>
      <c r="AG141" s="122" t="str">
        <f t="shared" si="66"/>
        <v/>
      </c>
      <c r="AH141" s="146" t="str">
        <f t="shared" si="66"/>
        <v/>
      </c>
      <c r="AI141" s="250" t="str">
        <f t="shared" si="66"/>
        <v/>
      </c>
      <c r="AJ141" s="122" t="str">
        <f t="shared" si="66"/>
        <v/>
      </c>
      <c r="AK141" s="122" t="str">
        <f t="shared" si="66"/>
        <v/>
      </c>
      <c r="AL141" s="278">
        <f>SUM(G141:AH141)</f>
        <v>0</v>
      </c>
      <c r="AM141" s="297">
        <f>AL141/4</f>
        <v>0</v>
      </c>
      <c r="AN141" s="317" t="str">
        <f>IF(C140="","",C140)</f>
        <v/>
      </c>
      <c r="AO141" s="336" t="str">
        <f>IF(D140="","",D140)</f>
        <v/>
      </c>
      <c r="AP141" s="348" t="str">
        <f>IF(D140&lt;&gt;"",VLOOKUP(D140,$AU$2:$AV$6,2,FALSE),"")</f>
        <v/>
      </c>
      <c r="AQ141" s="296">
        <f>ROUNDDOWN(AL141/$AL$6,2)</f>
        <v>0</v>
      </c>
      <c r="AR141" s="296">
        <f>IF(AP141=1,"",AQ141)</f>
        <v>0</v>
      </c>
    </row>
    <row r="142" spans="1:44" ht="8.25" customHeight="1">
      <c r="A142" s="3"/>
      <c r="B142" s="13"/>
      <c r="C142" s="26"/>
      <c r="D142" s="48"/>
      <c r="E142" s="63"/>
      <c r="F142" s="81"/>
      <c r="G142" s="100"/>
      <c r="H142" s="123"/>
      <c r="I142" s="123"/>
      <c r="J142" s="123"/>
      <c r="K142" s="123"/>
      <c r="L142" s="123"/>
      <c r="M142" s="147"/>
      <c r="N142" s="100"/>
      <c r="O142" s="123"/>
      <c r="P142" s="123"/>
      <c r="Q142" s="123"/>
      <c r="R142" s="123"/>
      <c r="S142" s="123"/>
      <c r="T142" s="147"/>
      <c r="U142" s="100"/>
      <c r="V142" s="123"/>
      <c r="W142" s="123"/>
      <c r="X142" s="123"/>
      <c r="Y142" s="123"/>
      <c r="Z142" s="123"/>
      <c r="AA142" s="147"/>
      <c r="AB142" s="100"/>
      <c r="AC142" s="123"/>
      <c r="AD142" s="123"/>
      <c r="AE142" s="123"/>
      <c r="AF142" s="123"/>
      <c r="AG142" s="123"/>
      <c r="AH142" s="147"/>
      <c r="AI142" s="252"/>
      <c r="AJ142" s="123"/>
      <c r="AK142" s="123"/>
      <c r="AL142" s="279"/>
      <c r="AM142" s="298"/>
      <c r="AN142" s="318"/>
      <c r="AO142" s="337"/>
      <c r="AP142" s="349"/>
      <c r="AQ142" s="279"/>
      <c r="AR142" s="279"/>
    </row>
    <row r="143" spans="1:44" ht="15.95" customHeight="1">
      <c r="A143" s="3"/>
      <c r="B143" s="13"/>
      <c r="C143" s="27" t="s">
        <v>214</v>
      </c>
      <c r="D143" s="28"/>
      <c r="E143" s="64"/>
      <c r="F143" s="82" t="str">
        <f>AC197</f>
        <v>夜</v>
      </c>
      <c r="G143" s="101">
        <f t="shared" ref="G143:AK143" si="67">COUNTIF(G10:G142,$F$143)</f>
        <v>0</v>
      </c>
      <c r="H143" s="124">
        <f t="shared" si="67"/>
        <v>0</v>
      </c>
      <c r="I143" s="124">
        <f t="shared" si="67"/>
        <v>0</v>
      </c>
      <c r="J143" s="124">
        <f t="shared" si="67"/>
        <v>0</v>
      </c>
      <c r="K143" s="124">
        <f t="shared" si="67"/>
        <v>0</v>
      </c>
      <c r="L143" s="124">
        <f t="shared" si="67"/>
        <v>0</v>
      </c>
      <c r="M143" s="148">
        <f t="shared" si="67"/>
        <v>0</v>
      </c>
      <c r="N143" s="101">
        <f t="shared" si="67"/>
        <v>0</v>
      </c>
      <c r="O143" s="124">
        <f t="shared" si="67"/>
        <v>0</v>
      </c>
      <c r="P143" s="124">
        <f t="shared" si="67"/>
        <v>0</v>
      </c>
      <c r="Q143" s="124">
        <f t="shared" si="67"/>
        <v>0</v>
      </c>
      <c r="R143" s="124">
        <f t="shared" si="67"/>
        <v>0</v>
      </c>
      <c r="S143" s="124">
        <f t="shared" si="67"/>
        <v>0</v>
      </c>
      <c r="T143" s="148">
        <f t="shared" si="67"/>
        <v>0</v>
      </c>
      <c r="U143" s="101">
        <f t="shared" si="67"/>
        <v>0</v>
      </c>
      <c r="V143" s="124">
        <f t="shared" si="67"/>
        <v>0</v>
      </c>
      <c r="W143" s="124">
        <f t="shared" si="67"/>
        <v>0</v>
      </c>
      <c r="X143" s="124">
        <f t="shared" si="67"/>
        <v>0</v>
      </c>
      <c r="Y143" s="124">
        <f t="shared" si="67"/>
        <v>0</v>
      </c>
      <c r="Z143" s="124">
        <f t="shared" si="67"/>
        <v>0</v>
      </c>
      <c r="AA143" s="148">
        <f t="shared" si="67"/>
        <v>0</v>
      </c>
      <c r="AB143" s="101">
        <f t="shared" si="67"/>
        <v>0</v>
      </c>
      <c r="AC143" s="124">
        <f t="shared" si="67"/>
        <v>0</v>
      </c>
      <c r="AD143" s="124">
        <f t="shared" si="67"/>
        <v>0</v>
      </c>
      <c r="AE143" s="124">
        <f t="shared" si="67"/>
        <v>0</v>
      </c>
      <c r="AF143" s="124">
        <f t="shared" si="67"/>
        <v>0</v>
      </c>
      <c r="AG143" s="124">
        <f t="shared" si="67"/>
        <v>0</v>
      </c>
      <c r="AH143" s="148">
        <f t="shared" si="67"/>
        <v>0</v>
      </c>
      <c r="AI143" s="253">
        <f t="shared" si="67"/>
        <v>0</v>
      </c>
      <c r="AJ143" s="124">
        <f t="shared" si="67"/>
        <v>0</v>
      </c>
      <c r="AK143" s="124">
        <f t="shared" si="67"/>
        <v>0</v>
      </c>
      <c r="AL143" s="280">
        <f>SUM(G143:AK143)</f>
        <v>0</v>
      </c>
      <c r="AM143" s="299"/>
      <c r="AN143" s="319"/>
      <c r="AO143" s="338"/>
      <c r="AP143" s="350"/>
      <c r="AQ143" s="359"/>
      <c r="AR143" s="359"/>
    </row>
    <row r="144" spans="1:44" ht="15.95" customHeight="1">
      <c r="A144" s="3"/>
      <c r="B144" s="14"/>
      <c r="C144" s="28"/>
      <c r="D144" s="28"/>
      <c r="E144" s="28"/>
      <c r="F144" s="83"/>
      <c r="G144" s="102"/>
      <c r="H144" s="102"/>
      <c r="I144" s="102"/>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281"/>
      <c r="AM144" s="300"/>
      <c r="AN144" s="320"/>
      <c r="AO144" s="320"/>
      <c r="AP144" s="300"/>
      <c r="AQ144" s="300"/>
      <c r="AR144" s="300"/>
    </row>
    <row r="145" spans="1:48" ht="15.95" customHeight="1">
      <c r="A145" s="3"/>
      <c r="B145" s="13"/>
      <c r="C145" s="15" t="s">
        <v>275</v>
      </c>
      <c r="D145" s="9"/>
      <c r="E145" s="9"/>
      <c r="F145" s="382"/>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7"/>
      <c r="AM145" s="7"/>
      <c r="AN145" s="7"/>
      <c r="AO145" s="7"/>
      <c r="AP145" s="339"/>
      <c r="AQ145" s="339"/>
      <c r="AR145" s="339"/>
    </row>
    <row r="146" spans="1:48" s="4" customFormat="1">
      <c r="A146" s="7"/>
      <c r="B146" s="13"/>
      <c r="C146" s="29"/>
      <c r="D146" s="9"/>
      <c r="E146" s="9"/>
      <c r="F146" s="30"/>
      <c r="G146" s="104"/>
      <c r="H146" s="104"/>
      <c r="I146" s="104"/>
      <c r="J146" s="104"/>
      <c r="K146" s="104"/>
      <c r="L146" s="104"/>
      <c r="M146" s="104"/>
      <c r="N146" s="104"/>
      <c r="O146" s="104"/>
      <c r="P146" s="104"/>
      <c r="Q146" s="104"/>
      <c r="R146" s="104"/>
      <c r="S146" s="178"/>
      <c r="T146" s="104"/>
      <c r="U146" s="104"/>
      <c r="V146" s="104"/>
      <c r="W146" s="104"/>
      <c r="X146" s="104"/>
      <c r="Y146" s="187" t="s">
        <v>271</v>
      </c>
      <c r="Z146" s="187"/>
      <c r="AA146" s="187"/>
      <c r="AB146" s="187"/>
      <c r="AC146" s="104"/>
      <c r="AD146" s="210" t="s">
        <v>48</v>
      </c>
      <c r="AE146" s="211"/>
      <c r="AF146" s="211"/>
      <c r="AG146" s="211"/>
      <c r="AH146" s="211"/>
      <c r="AI146" s="211"/>
      <c r="AJ146" s="211"/>
      <c r="AK146" s="211"/>
      <c r="AL146" s="211"/>
      <c r="AM146" s="301"/>
      <c r="AN146" s="301"/>
      <c r="AO146" s="301"/>
      <c r="AP146" s="339"/>
      <c r="AQ146" s="339"/>
      <c r="AR146" s="339"/>
      <c r="AS146" s="54"/>
      <c r="AT146" s="54"/>
      <c r="AU146" s="54"/>
      <c r="AV146" s="54"/>
    </row>
    <row r="147" spans="1:48" s="5" customFormat="1" ht="12.75">
      <c r="A147" s="9"/>
      <c r="B147" s="13"/>
      <c r="C147" s="30" t="s">
        <v>46</v>
      </c>
      <c r="D147" s="9"/>
      <c r="E147" s="9"/>
      <c r="F147" s="85" t="s">
        <v>163</v>
      </c>
      <c r="G147" s="85"/>
      <c r="H147" s="85"/>
      <c r="I147" s="85"/>
      <c r="J147" s="104"/>
      <c r="K147" s="104"/>
      <c r="L147" s="140" t="s">
        <v>264</v>
      </c>
      <c r="M147" s="140"/>
      <c r="N147" s="140"/>
      <c r="O147" s="140"/>
      <c r="P147" s="168"/>
      <c r="Q147" s="168"/>
      <c r="R147" s="168"/>
      <c r="S147" s="85" t="s">
        <v>266</v>
      </c>
      <c r="T147" s="85"/>
      <c r="U147" s="85"/>
      <c r="V147" s="85"/>
      <c r="W147" s="85"/>
      <c r="X147" s="104"/>
      <c r="Y147" s="188" t="s">
        <v>267</v>
      </c>
      <c r="Z147" s="188"/>
      <c r="AA147" s="188"/>
      <c r="AB147" s="188"/>
      <c r="AC147" s="104"/>
      <c r="AD147" s="211"/>
      <c r="AE147" s="211"/>
      <c r="AF147" s="211"/>
      <c r="AG147" s="211"/>
      <c r="AH147" s="211"/>
      <c r="AI147" s="211"/>
      <c r="AJ147" s="211"/>
      <c r="AK147" s="211"/>
      <c r="AL147" s="211"/>
      <c r="AM147" s="301"/>
      <c r="AN147" s="301"/>
      <c r="AO147" s="339"/>
      <c r="AP147" s="339"/>
      <c r="AQ147" s="9"/>
      <c r="AR147" s="339"/>
      <c r="AS147" s="9"/>
      <c r="AT147" s="9"/>
      <c r="AU147" s="9"/>
      <c r="AV147" s="9"/>
    </row>
    <row r="148" spans="1:48" s="5" customFormat="1" ht="14.25" customHeight="1">
      <c r="A148" s="9"/>
      <c r="B148" s="13"/>
      <c r="C148" s="31">
        <f>C4</f>
        <v>43800</v>
      </c>
      <c r="D148" s="9"/>
      <c r="E148" s="9"/>
      <c r="F148" s="9"/>
      <c r="G148" s="105">
        <f>AN176</f>
        <v>4.58</v>
      </c>
      <c r="H148" s="125"/>
      <c r="I148" s="131"/>
      <c r="J148" s="9"/>
      <c r="K148" s="9"/>
      <c r="L148" s="9"/>
      <c r="M148" s="149">
        <f>C149</f>
        <v>31</v>
      </c>
      <c r="N148" s="157"/>
      <c r="O148" s="164" t="s">
        <v>0</v>
      </c>
      <c r="P148" s="30" t="s">
        <v>265</v>
      </c>
      <c r="Q148" s="171">
        <v>16</v>
      </c>
      <c r="R148" s="176"/>
      <c r="S148" s="164" t="s">
        <v>63</v>
      </c>
      <c r="T148" s="104" t="s">
        <v>108</v>
      </c>
      <c r="U148" s="149">
        <f>M148*Q148</f>
        <v>496</v>
      </c>
      <c r="V148" s="157"/>
      <c r="W148" s="186" t="s">
        <v>63</v>
      </c>
      <c r="X148" s="104"/>
      <c r="Y148" s="189">
        <f>ROUNDDOWN(G148/U148,2)</f>
        <v>0</v>
      </c>
      <c r="Z148" s="191"/>
      <c r="AA148" s="191"/>
      <c r="AB148" s="200" t="s">
        <v>82</v>
      </c>
      <c r="AC148" s="201" t="s">
        <v>270</v>
      </c>
      <c r="AD148" s="212">
        <f>AG148+AJ148</f>
        <v>3</v>
      </c>
      <c r="AE148" s="221"/>
      <c r="AF148" s="104" t="s">
        <v>131</v>
      </c>
      <c r="AG148" s="237">
        <v>3</v>
      </c>
      <c r="AH148" s="237"/>
      <c r="AI148" s="104" t="s">
        <v>269</v>
      </c>
      <c r="AJ148" s="237">
        <v>0</v>
      </c>
      <c r="AK148" s="237"/>
      <c r="AL148" s="178" t="s">
        <v>191</v>
      </c>
      <c r="AM148" s="302" t="str">
        <f>IF(Y148&gt;=AD148,"ＯＫ","ＮＧ")</f>
        <v>ＮＧ</v>
      </c>
      <c r="AN148" s="301"/>
      <c r="AO148" s="339"/>
      <c r="AP148" s="339"/>
      <c r="AQ148" s="9"/>
      <c r="AR148" s="339"/>
      <c r="AS148" s="9"/>
      <c r="AT148" s="9"/>
      <c r="AU148" s="9"/>
      <c r="AV148" s="9"/>
    </row>
    <row r="149" spans="1:48" s="6" customFormat="1">
      <c r="A149" s="10"/>
      <c r="B149" s="13"/>
      <c r="C149" s="32">
        <f>DAY(EOMONTH(C148,0))</f>
        <v>31</v>
      </c>
      <c r="D149" s="50"/>
      <c r="E149" s="50"/>
      <c r="F149" s="86"/>
      <c r="G149" s="106"/>
      <c r="H149" s="106"/>
      <c r="I149" s="106"/>
      <c r="J149" s="106"/>
      <c r="K149" s="106"/>
      <c r="L149" s="106"/>
      <c r="M149" s="106"/>
      <c r="N149" s="106"/>
      <c r="O149" s="106"/>
      <c r="P149" s="106"/>
      <c r="Q149" s="106"/>
      <c r="R149" s="106"/>
      <c r="S149" s="106"/>
      <c r="T149" s="106"/>
      <c r="U149" s="106"/>
      <c r="V149" s="106"/>
      <c r="W149" s="106"/>
      <c r="X149" s="106"/>
      <c r="Y149" s="106"/>
      <c r="Z149" s="106"/>
      <c r="AA149" s="106"/>
      <c r="AB149" s="106"/>
      <c r="AC149" s="106"/>
      <c r="AD149" s="106"/>
      <c r="AE149" s="106"/>
      <c r="AF149" s="106"/>
      <c r="AG149" s="106"/>
      <c r="AH149" s="106"/>
      <c r="AI149" s="106"/>
      <c r="AJ149" s="106"/>
      <c r="AK149" s="106"/>
      <c r="AL149" s="282" t="s">
        <v>37</v>
      </c>
      <c r="AM149" s="301" t="s">
        <v>90</v>
      </c>
      <c r="AN149" s="301" t="s">
        <v>70</v>
      </c>
      <c r="AO149" s="301"/>
      <c r="AP149" s="339"/>
      <c r="AQ149" s="339"/>
      <c r="AR149" s="339"/>
      <c r="AS149" s="10"/>
      <c r="AT149" s="10"/>
      <c r="AU149" s="10"/>
      <c r="AV149" s="10"/>
    </row>
    <row r="150" spans="1:48" ht="15.95" customHeight="1">
      <c r="A150" s="3"/>
      <c r="B150" s="13"/>
      <c r="C150" s="33" t="s">
        <v>263</v>
      </c>
      <c r="D150" s="33"/>
      <c r="E150" s="33"/>
      <c r="F150" s="87"/>
      <c r="G150" s="107">
        <f t="shared" ref="G150:AK150" si="68">G8</f>
        <v>1</v>
      </c>
      <c r="H150" s="33">
        <f t="shared" si="68"/>
        <v>2</v>
      </c>
      <c r="I150" s="33">
        <f t="shared" si="68"/>
        <v>3</v>
      </c>
      <c r="J150" s="33">
        <f t="shared" si="68"/>
        <v>4</v>
      </c>
      <c r="K150" s="33">
        <f t="shared" si="68"/>
        <v>5</v>
      </c>
      <c r="L150" s="33">
        <f t="shared" si="68"/>
        <v>6</v>
      </c>
      <c r="M150" s="87">
        <f t="shared" si="68"/>
        <v>7</v>
      </c>
      <c r="N150" s="107">
        <f t="shared" si="68"/>
        <v>8</v>
      </c>
      <c r="O150" s="33">
        <f t="shared" si="68"/>
        <v>9</v>
      </c>
      <c r="P150" s="33">
        <f t="shared" si="68"/>
        <v>10</v>
      </c>
      <c r="Q150" s="33">
        <f t="shared" si="68"/>
        <v>11</v>
      </c>
      <c r="R150" s="33">
        <f t="shared" si="68"/>
        <v>12</v>
      </c>
      <c r="S150" s="33">
        <f t="shared" si="68"/>
        <v>13</v>
      </c>
      <c r="T150" s="87">
        <f t="shared" si="68"/>
        <v>14</v>
      </c>
      <c r="U150" s="107">
        <f t="shared" si="68"/>
        <v>15</v>
      </c>
      <c r="V150" s="33">
        <f t="shared" si="68"/>
        <v>16</v>
      </c>
      <c r="W150" s="33">
        <f t="shared" si="68"/>
        <v>17</v>
      </c>
      <c r="X150" s="33">
        <f t="shared" si="68"/>
        <v>18</v>
      </c>
      <c r="Y150" s="33">
        <f t="shared" si="68"/>
        <v>19</v>
      </c>
      <c r="Z150" s="33">
        <f t="shared" si="68"/>
        <v>20</v>
      </c>
      <c r="AA150" s="87">
        <f t="shared" si="68"/>
        <v>21</v>
      </c>
      <c r="AB150" s="107">
        <f t="shared" si="68"/>
        <v>22</v>
      </c>
      <c r="AC150" s="33">
        <f t="shared" si="68"/>
        <v>23</v>
      </c>
      <c r="AD150" s="33">
        <f t="shared" si="68"/>
        <v>24</v>
      </c>
      <c r="AE150" s="33">
        <f t="shared" si="68"/>
        <v>25</v>
      </c>
      <c r="AF150" s="33">
        <f t="shared" si="68"/>
        <v>26</v>
      </c>
      <c r="AG150" s="33">
        <f t="shared" si="68"/>
        <v>27</v>
      </c>
      <c r="AH150" s="87">
        <f t="shared" si="68"/>
        <v>28</v>
      </c>
      <c r="AI150" s="107">
        <f t="shared" si="68"/>
        <v>29</v>
      </c>
      <c r="AJ150" s="33">
        <f t="shared" si="68"/>
        <v>30</v>
      </c>
      <c r="AK150" s="33">
        <f t="shared" si="68"/>
        <v>31</v>
      </c>
      <c r="AL150" s="283" t="s">
        <v>261</v>
      </c>
      <c r="AM150" s="303" t="s">
        <v>166</v>
      </c>
      <c r="AN150" s="87" t="s">
        <v>12</v>
      </c>
      <c r="AO150" s="340"/>
      <c r="AP150" s="351"/>
      <c r="AQ150" s="339"/>
      <c r="AR150" s="339"/>
    </row>
    <row r="151" spans="1:48">
      <c r="A151" s="3"/>
      <c r="B151" s="13" t="s">
        <v>232</v>
      </c>
      <c r="C151" s="34" t="str">
        <f t="shared" ref="C151:C175" si="69">CONCATENATE(AC197,"：",AD197,"（",AF197,AH197,AI197,"）",AK197,AM197)</f>
        <v>夜：夜勤（16：30～0：00）7.5ｈ</v>
      </c>
      <c r="D151" s="51"/>
      <c r="E151" s="65"/>
      <c r="F151" s="88" t="str">
        <f t="shared" ref="F151:F175" si="70">IF(AC197="","",AC197)</f>
        <v>夜</v>
      </c>
      <c r="G151" s="108">
        <f t="shared" ref="G151:G175" si="71">COUNTIF($G$10:$G$142,F151)</f>
        <v>0</v>
      </c>
      <c r="H151" s="126">
        <f t="shared" ref="H151:H175" si="72">COUNTIF($H$10:$H$142,F151)</f>
        <v>0</v>
      </c>
      <c r="I151" s="126">
        <f t="shared" ref="I151:I175" si="73">COUNTIF($I$10:$I$142,F151)</f>
        <v>0</v>
      </c>
      <c r="J151" s="126">
        <f t="shared" ref="J151:J175" si="74">COUNTIF($J$10:$J$142,F151)</f>
        <v>0</v>
      </c>
      <c r="K151" s="126">
        <f t="shared" ref="K151:K175" si="75">COUNTIF($K$10:$K$142,F151)</f>
        <v>0</v>
      </c>
      <c r="L151" s="126">
        <f t="shared" ref="L151:L175" si="76">COUNTIF(L$10:L$142,F151)</f>
        <v>0</v>
      </c>
      <c r="M151" s="150">
        <f t="shared" ref="M151:M175" si="77">COUNTIF(M$10:M$142,F151)</f>
        <v>0</v>
      </c>
      <c r="N151" s="108">
        <f t="shared" ref="N151:N175" si="78">COUNTIF(N$10:N$142,F151)</f>
        <v>0</v>
      </c>
      <c r="O151" s="126">
        <f t="shared" ref="O151:O175" si="79">COUNTIF(O$10:O$142,F151)</f>
        <v>0</v>
      </c>
      <c r="P151" s="126">
        <f t="shared" ref="P151:P175" si="80">COUNTIF(P$10:P$142,F151)</f>
        <v>0</v>
      </c>
      <c r="Q151" s="126">
        <f t="shared" ref="Q151:Q175" si="81">COUNTIF(Q$10:Q$142,F151)</f>
        <v>0</v>
      </c>
      <c r="R151" s="126">
        <f t="shared" ref="R151:R175" si="82">COUNTIF(R$10:R$142,F151)</f>
        <v>0</v>
      </c>
      <c r="S151" s="126">
        <f t="shared" ref="S151:S175" si="83">COUNTIF(S$10:S$142,F151)</f>
        <v>0</v>
      </c>
      <c r="T151" s="150">
        <f t="shared" ref="T151:T175" si="84">COUNTIF(T$10:T$142,F151)</f>
        <v>0</v>
      </c>
      <c r="U151" s="108">
        <f t="shared" ref="U151:U175" si="85">COUNTIF(U$10:U$142,F151)</f>
        <v>0</v>
      </c>
      <c r="V151" s="126">
        <f t="shared" ref="V151:V175" si="86">COUNTIF(V$10:V$142,F151)</f>
        <v>0</v>
      </c>
      <c r="W151" s="126">
        <f t="shared" ref="W151:W175" si="87">COUNTIF(W$10:W$142,F151)</f>
        <v>0</v>
      </c>
      <c r="X151" s="126">
        <f t="shared" ref="X151:X175" si="88">COUNTIF(X$10:X$142,F151)</f>
        <v>0</v>
      </c>
      <c r="Y151" s="126">
        <f t="shared" ref="Y151:Y175" si="89">COUNTIF(Y$10:Y$142,F151)</f>
        <v>0</v>
      </c>
      <c r="Z151" s="126">
        <f t="shared" ref="Z151:Z175" si="90">COUNTIF(Z$10:Z$142,F151)</f>
        <v>0</v>
      </c>
      <c r="AA151" s="150">
        <f t="shared" ref="AA151:AA175" si="91">COUNTIF(AA$10:AA$142,F151)</f>
        <v>0</v>
      </c>
      <c r="AB151" s="108">
        <f t="shared" ref="AB151:AB175" si="92">COUNTIF(AB$10:AB$142,F151)</f>
        <v>0</v>
      </c>
      <c r="AC151" s="126">
        <f t="shared" ref="AC151:AC175" si="93">COUNTIF(AC$10:AC$142,F151)</f>
        <v>0</v>
      </c>
      <c r="AD151" s="126">
        <f t="shared" ref="AD151:AD175" si="94">COUNTIF(AD$10:AD$142,F151)</f>
        <v>0</v>
      </c>
      <c r="AE151" s="126">
        <f t="shared" ref="AE151:AE175" si="95">COUNTIF(AE$10:AE$142,F151)</f>
        <v>0</v>
      </c>
      <c r="AF151" s="126">
        <f t="shared" ref="AF151:AF175" si="96">COUNTIF(AF$10:AF$142,F151)</f>
        <v>0</v>
      </c>
      <c r="AG151" s="126">
        <f t="shared" ref="AG151:AG175" si="97">COUNTIF(AG$10:AG$142,F151)</f>
        <v>0</v>
      </c>
      <c r="AH151" s="150">
        <f t="shared" ref="AH151:AH175" si="98">COUNTIF(AH$10:AH$142,F151)</f>
        <v>0</v>
      </c>
      <c r="AI151" s="254">
        <f t="shared" ref="AI151:AI175" si="99">COUNTIF(AI$10:AI$142,F151)</f>
        <v>0</v>
      </c>
      <c r="AJ151" s="126">
        <f t="shared" ref="AJ151:AJ175" si="100">COUNTIF(AJ$10:AJ$142,F151)</f>
        <v>0</v>
      </c>
      <c r="AK151" s="126">
        <f t="shared" ref="AK151:AK175" si="101">COUNTIF(AK$10:AK$142,F151)</f>
        <v>0</v>
      </c>
      <c r="AL151" s="284">
        <f t="shared" ref="AL151:AL175" si="102">SUM(G151:AK151)</f>
        <v>0</v>
      </c>
      <c r="AM151" s="304">
        <f t="shared" ref="AM151:AM175" si="103">IF(AR197="","",AR197)</f>
        <v>7.5</v>
      </c>
      <c r="AN151" s="321">
        <f t="shared" ref="AN151:AN175" si="104">AL151*AM151</f>
        <v>0</v>
      </c>
      <c r="AO151" s="341"/>
      <c r="AP151" s="351"/>
      <c r="AQ151" s="339"/>
      <c r="AR151" s="339"/>
    </row>
    <row r="152" spans="1:48">
      <c r="A152" s="3"/>
      <c r="B152" s="13" t="s">
        <v>156</v>
      </c>
      <c r="C152" s="35" t="str">
        <f t="shared" si="69"/>
        <v>明：明け（0：00～9：15）7.25ｈ</v>
      </c>
      <c r="D152" s="52"/>
      <c r="E152" s="66"/>
      <c r="F152" s="89" t="str">
        <f t="shared" si="70"/>
        <v>明</v>
      </c>
      <c r="G152" s="109">
        <f t="shared" si="71"/>
        <v>0</v>
      </c>
      <c r="H152" s="127">
        <f t="shared" si="72"/>
        <v>0</v>
      </c>
      <c r="I152" s="127">
        <f t="shared" si="73"/>
        <v>0</v>
      </c>
      <c r="J152" s="127">
        <f t="shared" si="74"/>
        <v>0</v>
      </c>
      <c r="K152" s="127">
        <f t="shared" si="75"/>
        <v>0</v>
      </c>
      <c r="L152" s="127">
        <f t="shared" si="76"/>
        <v>0</v>
      </c>
      <c r="M152" s="151">
        <f t="shared" si="77"/>
        <v>0</v>
      </c>
      <c r="N152" s="109">
        <f t="shared" si="78"/>
        <v>0</v>
      </c>
      <c r="O152" s="127">
        <f t="shared" si="79"/>
        <v>0</v>
      </c>
      <c r="P152" s="127">
        <f t="shared" si="80"/>
        <v>0</v>
      </c>
      <c r="Q152" s="127">
        <f t="shared" si="81"/>
        <v>0</v>
      </c>
      <c r="R152" s="127">
        <f t="shared" si="82"/>
        <v>0</v>
      </c>
      <c r="S152" s="127">
        <f t="shared" si="83"/>
        <v>0</v>
      </c>
      <c r="T152" s="151">
        <f t="shared" si="84"/>
        <v>0</v>
      </c>
      <c r="U152" s="109">
        <f t="shared" si="85"/>
        <v>0</v>
      </c>
      <c r="V152" s="127">
        <f t="shared" si="86"/>
        <v>0</v>
      </c>
      <c r="W152" s="127">
        <f t="shared" si="87"/>
        <v>0</v>
      </c>
      <c r="X152" s="127">
        <f t="shared" si="88"/>
        <v>0</v>
      </c>
      <c r="Y152" s="127">
        <f t="shared" si="89"/>
        <v>0</v>
      </c>
      <c r="Z152" s="127">
        <f t="shared" si="90"/>
        <v>0</v>
      </c>
      <c r="AA152" s="151">
        <f t="shared" si="91"/>
        <v>0</v>
      </c>
      <c r="AB152" s="109">
        <f t="shared" si="92"/>
        <v>0</v>
      </c>
      <c r="AC152" s="127">
        <f t="shared" si="93"/>
        <v>0</v>
      </c>
      <c r="AD152" s="127">
        <f t="shared" si="94"/>
        <v>0</v>
      </c>
      <c r="AE152" s="127">
        <f t="shared" si="95"/>
        <v>0</v>
      </c>
      <c r="AF152" s="127">
        <f t="shared" si="96"/>
        <v>0</v>
      </c>
      <c r="AG152" s="127">
        <f t="shared" si="97"/>
        <v>0</v>
      </c>
      <c r="AH152" s="151">
        <f t="shared" si="98"/>
        <v>0</v>
      </c>
      <c r="AI152" s="255">
        <f t="shared" si="99"/>
        <v>0</v>
      </c>
      <c r="AJ152" s="127">
        <f t="shared" si="100"/>
        <v>0</v>
      </c>
      <c r="AK152" s="127">
        <f t="shared" si="101"/>
        <v>0</v>
      </c>
      <c r="AL152" s="285">
        <f t="shared" si="102"/>
        <v>0</v>
      </c>
      <c r="AM152" s="305">
        <f t="shared" si="103"/>
        <v>7.25</v>
      </c>
      <c r="AN152" s="322">
        <f t="shared" si="104"/>
        <v>0</v>
      </c>
      <c r="AO152" s="342"/>
      <c r="AP152" s="351"/>
      <c r="AQ152" s="339"/>
      <c r="AR152" s="339"/>
    </row>
    <row r="153" spans="1:48">
      <c r="A153" s="3"/>
      <c r="B153" s="13" t="s">
        <v>233</v>
      </c>
      <c r="C153" s="35" t="str">
        <f t="shared" si="69"/>
        <v>①：日勤Ａ（8：40～17：15）7.75ｈ</v>
      </c>
      <c r="D153" s="52"/>
      <c r="E153" s="66"/>
      <c r="F153" s="89" t="str">
        <f t="shared" si="70"/>
        <v>①</v>
      </c>
      <c r="G153" s="109">
        <f t="shared" si="71"/>
        <v>0</v>
      </c>
      <c r="H153" s="127">
        <f t="shared" si="72"/>
        <v>0</v>
      </c>
      <c r="I153" s="127">
        <f t="shared" si="73"/>
        <v>0</v>
      </c>
      <c r="J153" s="127">
        <f t="shared" si="74"/>
        <v>0</v>
      </c>
      <c r="K153" s="127">
        <f t="shared" si="75"/>
        <v>0</v>
      </c>
      <c r="L153" s="127">
        <f t="shared" si="76"/>
        <v>0</v>
      </c>
      <c r="M153" s="151">
        <f t="shared" si="77"/>
        <v>0</v>
      </c>
      <c r="N153" s="109">
        <f t="shared" si="78"/>
        <v>0</v>
      </c>
      <c r="O153" s="127">
        <f t="shared" si="79"/>
        <v>0</v>
      </c>
      <c r="P153" s="127">
        <f t="shared" si="80"/>
        <v>0</v>
      </c>
      <c r="Q153" s="127">
        <f t="shared" si="81"/>
        <v>0</v>
      </c>
      <c r="R153" s="127">
        <f t="shared" si="82"/>
        <v>0</v>
      </c>
      <c r="S153" s="127">
        <f t="shared" si="83"/>
        <v>0</v>
      </c>
      <c r="T153" s="151">
        <f t="shared" si="84"/>
        <v>0</v>
      </c>
      <c r="U153" s="109">
        <f t="shared" si="85"/>
        <v>0</v>
      </c>
      <c r="V153" s="127">
        <f t="shared" si="86"/>
        <v>0</v>
      </c>
      <c r="W153" s="127">
        <f t="shared" si="87"/>
        <v>0</v>
      </c>
      <c r="X153" s="127">
        <f t="shared" si="88"/>
        <v>0</v>
      </c>
      <c r="Y153" s="127">
        <f t="shared" si="89"/>
        <v>0</v>
      </c>
      <c r="Z153" s="127">
        <f t="shared" si="90"/>
        <v>0</v>
      </c>
      <c r="AA153" s="151">
        <f t="shared" si="91"/>
        <v>0</v>
      </c>
      <c r="AB153" s="109">
        <f t="shared" si="92"/>
        <v>0</v>
      </c>
      <c r="AC153" s="127">
        <f t="shared" si="93"/>
        <v>0</v>
      </c>
      <c r="AD153" s="127">
        <f t="shared" si="94"/>
        <v>0</v>
      </c>
      <c r="AE153" s="127">
        <f t="shared" si="95"/>
        <v>0</v>
      </c>
      <c r="AF153" s="127">
        <f t="shared" si="96"/>
        <v>0</v>
      </c>
      <c r="AG153" s="127">
        <f t="shared" si="97"/>
        <v>0</v>
      </c>
      <c r="AH153" s="151">
        <f t="shared" si="98"/>
        <v>0</v>
      </c>
      <c r="AI153" s="255">
        <f t="shared" si="99"/>
        <v>0</v>
      </c>
      <c r="AJ153" s="127">
        <f t="shared" si="100"/>
        <v>0</v>
      </c>
      <c r="AK153" s="127">
        <f t="shared" si="101"/>
        <v>0</v>
      </c>
      <c r="AL153" s="285">
        <f t="shared" si="102"/>
        <v>0</v>
      </c>
      <c r="AM153" s="305">
        <f t="shared" si="103"/>
        <v>1.33</v>
      </c>
      <c r="AN153" s="322">
        <f t="shared" si="104"/>
        <v>0</v>
      </c>
      <c r="AO153" s="343"/>
      <c r="AP153" s="339"/>
      <c r="AQ153" s="339"/>
      <c r="AR153" s="339"/>
    </row>
    <row r="154" spans="1:48">
      <c r="A154" s="3"/>
      <c r="B154" s="13" t="s">
        <v>235</v>
      </c>
      <c r="C154" s="35" t="str">
        <f t="shared" si="69"/>
        <v>②：早出（7：10～15：45）7.75ｈ</v>
      </c>
      <c r="D154" s="52"/>
      <c r="E154" s="66"/>
      <c r="F154" s="89" t="str">
        <f t="shared" si="70"/>
        <v>②</v>
      </c>
      <c r="G154" s="109">
        <f t="shared" si="71"/>
        <v>1</v>
      </c>
      <c r="H154" s="127">
        <f t="shared" si="72"/>
        <v>0</v>
      </c>
      <c r="I154" s="127">
        <f t="shared" si="73"/>
        <v>0</v>
      </c>
      <c r="J154" s="127">
        <f t="shared" si="74"/>
        <v>0</v>
      </c>
      <c r="K154" s="127">
        <f t="shared" si="75"/>
        <v>0</v>
      </c>
      <c r="L154" s="127">
        <f t="shared" si="76"/>
        <v>0</v>
      </c>
      <c r="M154" s="151">
        <f t="shared" si="77"/>
        <v>0</v>
      </c>
      <c r="N154" s="109">
        <f t="shared" si="78"/>
        <v>0</v>
      </c>
      <c r="O154" s="127">
        <f t="shared" si="79"/>
        <v>0</v>
      </c>
      <c r="P154" s="127">
        <f t="shared" si="80"/>
        <v>0</v>
      </c>
      <c r="Q154" s="127">
        <f t="shared" si="81"/>
        <v>0</v>
      </c>
      <c r="R154" s="127">
        <f t="shared" si="82"/>
        <v>0</v>
      </c>
      <c r="S154" s="127">
        <f t="shared" si="83"/>
        <v>0</v>
      </c>
      <c r="T154" s="151">
        <f t="shared" si="84"/>
        <v>0</v>
      </c>
      <c r="U154" s="109">
        <f t="shared" si="85"/>
        <v>0</v>
      </c>
      <c r="V154" s="127">
        <f t="shared" si="86"/>
        <v>0</v>
      </c>
      <c r="W154" s="127">
        <f t="shared" si="87"/>
        <v>0</v>
      </c>
      <c r="X154" s="127">
        <f t="shared" si="88"/>
        <v>0</v>
      </c>
      <c r="Y154" s="127">
        <f t="shared" si="89"/>
        <v>0</v>
      </c>
      <c r="Z154" s="127">
        <f t="shared" si="90"/>
        <v>0</v>
      </c>
      <c r="AA154" s="151">
        <f t="shared" si="91"/>
        <v>0</v>
      </c>
      <c r="AB154" s="109">
        <f t="shared" si="92"/>
        <v>0</v>
      </c>
      <c r="AC154" s="127">
        <f t="shared" si="93"/>
        <v>0</v>
      </c>
      <c r="AD154" s="127">
        <f t="shared" si="94"/>
        <v>0</v>
      </c>
      <c r="AE154" s="127">
        <f t="shared" si="95"/>
        <v>0</v>
      </c>
      <c r="AF154" s="127">
        <f t="shared" si="96"/>
        <v>0</v>
      </c>
      <c r="AG154" s="127">
        <f t="shared" si="97"/>
        <v>0</v>
      </c>
      <c r="AH154" s="151">
        <f t="shared" si="98"/>
        <v>0</v>
      </c>
      <c r="AI154" s="255">
        <f t="shared" si="99"/>
        <v>0</v>
      </c>
      <c r="AJ154" s="127">
        <f t="shared" si="100"/>
        <v>0</v>
      </c>
      <c r="AK154" s="127">
        <f t="shared" si="101"/>
        <v>0</v>
      </c>
      <c r="AL154" s="285">
        <f t="shared" si="102"/>
        <v>1</v>
      </c>
      <c r="AM154" s="305">
        <f t="shared" si="103"/>
        <v>2.08</v>
      </c>
      <c r="AN154" s="322">
        <f t="shared" si="104"/>
        <v>2.08</v>
      </c>
      <c r="AO154" s="343"/>
      <c r="AP154" s="339"/>
      <c r="AQ154" s="339"/>
      <c r="AR154" s="339"/>
    </row>
    <row r="155" spans="1:48">
      <c r="A155" s="3"/>
      <c r="B155" s="13" t="s">
        <v>23</v>
      </c>
      <c r="C155" s="35" t="str">
        <f t="shared" si="69"/>
        <v>③：遅出（11：25～20：00）7.75ｈ</v>
      </c>
      <c r="D155" s="52"/>
      <c r="E155" s="66"/>
      <c r="F155" s="89" t="str">
        <f t="shared" si="70"/>
        <v>③</v>
      </c>
      <c r="G155" s="109">
        <f t="shared" si="71"/>
        <v>1</v>
      </c>
      <c r="H155" s="127">
        <f t="shared" si="72"/>
        <v>0</v>
      </c>
      <c r="I155" s="127">
        <f t="shared" si="73"/>
        <v>0</v>
      </c>
      <c r="J155" s="127">
        <f t="shared" si="74"/>
        <v>0</v>
      </c>
      <c r="K155" s="127">
        <f t="shared" si="75"/>
        <v>0</v>
      </c>
      <c r="L155" s="127">
        <f t="shared" si="76"/>
        <v>0</v>
      </c>
      <c r="M155" s="151">
        <f t="shared" si="77"/>
        <v>0</v>
      </c>
      <c r="N155" s="109">
        <f t="shared" si="78"/>
        <v>0</v>
      </c>
      <c r="O155" s="127">
        <f t="shared" si="79"/>
        <v>0</v>
      </c>
      <c r="P155" s="127">
        <f t="shared" si="80"/>
        <v>0</v>
      </c>
      <c r="Q155" s="127">
        <f t="shared" si="81"/>
        <v>0</v>
      </c>
      <c r="R155" s="127">
        <f t="shared" si="82"/>
        <v>0</v>
      </c>
      <c r="S155" s="127">
        <f t="shared" si="83"/>
        <v>0</v>
      </c>
      <c r="T155" s="151">
        <f t="shared" si="84"/>
        <v>0</v>
      </c>
      <c r="U155" s="109">
        <f t="shared" si="85"/>
        <v>0</v>
      </c>
      <c r="V155" s="127">
        <f t="shared" si="86"/>
        <v>0</v>
      </c>
      <c r="W155" s="127">
        <f t="shared" si="87"/>
        <v>0</v>
      </c>
      <c r="X155" s="127">
        <f t="shared" si="88"/>
        <v>0</v>
      </c>
      <c r="Y155" s="127">
        <f t="shared" si="89"/>
        <v>0</v>
      </c>
      <c r="Z155" s="127">
        <f t="shared" si="90"/>
        <v>0</v>
      </c>
      <c r="AA155" s="151">
        <f t="shared" si="91"/>
        <v>0</v>
      </c>
      <c r="AB155" s="109">
        <f t="shared" si="92"/>
        <v>0</v>
      </c>
      <c r="AC155" s="127">
        <f t="shared" si="93"/>
        <v>0</v>
      </c>
      <c r="AD155" s="127">
        <f t="shared" si="94"/>
        <v>0</v>
      </c>
      <c r="AE155" s="127">
        <f t="shared" si="95"/>
        <v>0</v>
      </c>
      <c r="AF155" s="127">
        <f t="shared" si="96"/>
        <v>0</v>
      </c>
      <c r="AG155" s="127">
        <f t="shared" si="97"/>
        <v>0</v>
      </c>
      <c r="AH155" s="151">
        <f t="shared" si="98"/>
        <v>0</v>
      </c>
      <c r="AI155" s="255">
        <f t="shared" si="99"/>
        <v>0</v>
      </c>
      <c r="AJ155" s="127">
        <f t="shared" si="100"/>
        <v>0</v>
      </c>
      <c r="AK155" s="127">
        <f t="shared" si="101"/>
        <v>0</v>
      </c>
      <c r="AL155" s="285">
        <f t="shared" si="102"/>
        <v>1</v>
      </c>
      <c r="AM155" s="305">
        <f t="shared" si="103"/>
        <v>2.5</v>
      </c>
      <c r="AN155" s="322">
        <f t="shared" si="104"/>
        <v>2.5</v>
      </c>
      <c r="AO155" s="343"/>
      <c r="AP155" s="339"/>
      <c r="AQ155" s="339"/>
      <c r="AR155" s="339"/>
    </row>
    <row r="156" spans="1:48">
      <c r="A156" s="3"/>
      <c r="B156" s="13" t="s">
        <v>236</v>
      </c>
      <c r="C156" s="35" t="str">
        <f t="shared" si="69"/>
        <v>⑤：午前Ａ（8：40～12：40）4ｈ</v>
      </c>
      <c r="D156" s="52"/>
      <c r="E156" s="66"/>
      <c r="F156" s="89" t="str">
        <f t="shared" si="70"/>
        <v>⑤</v>
      </c>
      <c r="G156" s="109">
        <f t="shared" si="71"/>
        <v>0</v>
      </c>
      <c r="H156" s="127">
        <f t="shared" si="72"/>
        <v>0</v>
      </c>
      <c r="I156" s="127">
        <f t="shared" si="73"/>
        <v>0</v>
      </c>
      <c r="J156" s="127">
        <f t="shared" si="74"/>
        <v>0</v>
      </c>
      <c r="K156" s="127">
        <f t="shared" si="75"/>
        <v>0</v>
      </c>
      <c r="L156" s="127">
        <f t="shared" si="76"/>
        <v>0</v>
      </c>
      <c r="M156" s="151">
        <f t="shared" si="77"/>
        <v>0</v>
      </c>
      <c r="N156" s="109">
        <f t="shared" si="78"/>
        <v>0</v>
      </c>
      <c r="O156" s="127">
        <f t="shared" si="79"/>
        <v>0</v>
      </c>
      <c r="P156" s="127">
        <f t="shared" si="80"/>
        <v>0</v>
      </c>
      <c r="Q156" s="127">
        <f t="shared" si="81"/>
        <v>0</v>
      </c>
      <c r="R156" s="127">
        <f t="shared" si="82"/>
        <v>0</v>
      </c>
      <c r="S156" s="127">
        <f t="shared" si="83"/>
        <v>0</v>
      </c>
      <c r="T156" s="151">
        <f t="shared" si="84"/>
        <v>0</v>
      </c>
      <c r="U156" s="109">
        <f t="shared" si="85"/>
        <v>0</v>
      </c>
      <c r="V156" s="127">
        <f t="shared" si="86"/>
        <v>0</v>
      </c>
      <c r="W156" s="127">
        <f t="shared" si="87"/>
        <v>0</v>
      </c>
      <c r="X156" s="127">
        <f t="shared" si="88"/>
        <v>0</v>
      </c>
      <c r="Y156" s="127">
        <f t="shared" si="89"/>
        <v>0</v>
      </c>
      <c r="Z156" s="127">
        <f t="shared" si="90"/>
        <v>0</v>
      </c>
      <c r="AA156" s="151">
        <f t="shared" si="91"/>
        <v>0</v>
      </c>
      <c r="AB156" s="109">
        <f t="shared" si="92"/>
        <v>0</v>
      </c>
      <c r="AC156" s="127">
        <f t="shared" si="93"/>
        <v>0</v>
      </c>
      <c r="AD156" s="127">
        <f t="shared" si="94"/>
        <v>0</v>
      </c>
      <c r="AE156" s="127">
        <f t="shared" si="95"/>
        <v>0</v>
      </c>
      <c r="AF156" s="127">
        <f t="shared" si="96"/>
        <v>0</v>
      </c>
      <c r="AG156" s="127">
        <f t="shared" si="97"/>
        <v>0</v>
      </c>
      <c r="AH156" s="151">
        <f t="shared" si="98"/>
        <v>0</v>
      </c>
      <c r="AI156" s="255">
        <f t="shared" si="99"/>
        <v>0</v>
      </c>
      <c r="AJ156" s="127">
        <f t="shared" si="100"/>
        <v>0</v>
      </c>
      <c r="AK156" s="127">
        <f t="shared" si="101"/>
        <v>0</v>
      </c>
      <c r="AL156" s="285">
        <f t="shared" si="102"/>
        <v>0</v>
      </c>
      <c r="AM156" s="305">
        <f t="shared" si="103"/>
        <v>0.57999999999999996</v>
      </c>
      <c r="AN156" s="322">
        <f t="shared" si="104"/>
        <v>0</v>
      </c>
      <c r="AO156" s="343"/>
      <c r="AP156" s="339"/>
      <c r="AQ156" s="339"/>
      <c r="AR156" s="339"/>
    </row>
    <row r="157" spans="1:48">
      <c r="A157" s="3"/>
      <c r="B157" s="13" t="s">
        <v>237</v>
      </c>
      <c r="C157" s="35" t="str">
        <f t="shared" si="69"/>
        <v>⑥：午後Ａ（13：30～17：30）4ｈ</v>
      </c>
      <c r="D157" s="52"/>
      <c r="E157" s="66"/>
      <c r="F157" s="89" t="str">
        <f t="shared" si="70"/>
        <v>⑥</v>
      </c>
      <c r="G157" s="109">
        <f t="shared" si="71"/>
        <v>0</v>
      </c>
      <c r="H157" s="127">
        <f t="shared" si="72"/>
        <v>0</v>
      </c>
      <c r="I157" s="127">
        <f t="shared" si="73"/>
        <v>0</v>
      </c>
      <c r="J157" s="127">
        <f t="shared" si="74"/>
        <v>0</v>
      </c>
      <c r="K157" s="127">
        <f t="shared" si="75"/>
        <v>0</v>
      </c>
      <c r="L157" s="127">
        <f t="shared" si="76"/>
        <v>0</v>
      </c>
      <c r="M157" s="151">
        <f t="shared" si="77"/>
        <v>0</v>
      </c>
      <c r="N157" s="109">
        <f t="shared" si="78"/>
        <v>0</v>
      </c>
      <c r="O157" s="127">
        <f t="shared" si="79"/>
        <v>0</v>
      </c>
      <c r="P157" s="127">
        <f t="shared" si="80"/>
        <v>0</v>
      </c>
      <c r="Q157" s="127">
        <f t="shared" si="81"/>
        <v>0</v>
      </c>
      <c r="R157" s="127">
        <f t="shared" si="82"/>
        <v>0</v>
      </c>
      <c r="S157" s="127">
        <f t="shared" si="83"/>
        <v>0</v>
      </c>
      <c r="T157" s="151">
        <f t="shared" si="84"/>
        <v>0</v>
      </c>
      <c r="U157" s="109">
        <f t="shared" si="85"/>
        <v>0</v>
      </c>
      <c r="V157" s="127">
        <f t="shared" si="86"/>
        <v>0</v>
      </c>
      <c r="W157" s="127">
        <f t="shared" si="87"/>
        <v>0</v>
      </c>
      <c r="X157" s="127">
        <f t="shared" si="88"/>
        <v>0</v>
      </c>
      <c r="Y157" s="127">
        <f t="shared" si="89"/>
        <v>0</v>
      </c>
      <c r="Z157" s="127">
        <f t="shared" si="90"/>
        <v>0</v>
      </c>
      <c r="AA157" s="151">
        <f t="shared" si="91"/>
        <v>0</v>
      </c>
      <c r="AB157" s="109">
        <f t="shared" si="92"/>
        <v>0</v>
      </c>
      <c r="AC157" s="127">
        <f t="shared" si="93"/>
        <v>0</v>
      </c>
      <c r="AD157" s="127">
        <f t="shared" si="94"/>
        <v>0</v>
      </c>
      <c r="AE157" s="127">
        <f t="shared" si="95"/>
        <v>0</v>
      </c>
      <c r="AF157" s="127">
        <f t="shared" si="96"/>
        <v>0</v>
      </c>
      <c r="AG157" s="127">
        <f t="shared" si="97"/>
        <v>0</v>
      </c>
      <c r="AH157" s="151">
        <f t="shared" si="98"/>
        <v>0</v>
      </c>
      <c r="AI157" s="255">
        <f t="shared" si="99"/>
        <v>0</v>
      </c>
      <c r="AJ157" s="127">
        <f t="shared" si="100"/>
        <v>0</v>
      </c>
      <c r="AK157" s="127">
        <f t="shared" si="101"/>
        <v>0</v>
      </c>
      <c r="AL157" s="285">
        <f t="shared" si="102"/>
        <v>0</v>
      </c>
      <c r="AM157" s="305">
        <f t="shared" si="103"/>
        <v>1</v>
      </c>
      <c r="AN157" s="322">
        <f t="shared" si="104"/>
        <v>0</v>
      </c>
      <c r="AO157" s="343"/>
      <c r="AP157" s="339"/>
      <c r="AQ157" s="339"/>
      <c r="AR157" s="339"/>
    </row>
    <row r="158" spans="1:48">
      <c r="A158" s="3"/>
      <c r="B158" s="13" t="s">
        <v>230</v>
      </c>
      <c r="C158" s="35" t="str">
        <f t="shared" si="69"/>
        <v>⑦：日勤Ｂ（9：00～17：00）7ｈ</v>
      </c>
      <c r="D158" s="52"/>
      <c r="E158" s="66"/>
      <c r="F158" s="89" t="str">
        <f t="shared" si="70"/>
        <v>⑦</v>
      </c>
      <c r="G158" s="109">
        <f t="shared" si="71"/>
        <v>0</v>
      </c>
      <c r="H158" s="127">
        <f t="shared" si="72"/>
        <v>0</v>
      </c>
      <c r="I158" s="127">
        <f t="shared" si="73"/>
        <v>0</v>
      </c>
      <c r="J158" s="127">
        <f t="shared" si="74"/>
        <v>0</v>
      </c>
      <c r="K158" s="127">
        <f t="shared" si="75"/>
        <v>0</v>
      </c>
      <c r="L158" s="127">
        <f t="shared" si="76"/>
        <v>0</v>
      </c>
      <c r="M158" s="151">
        <f t="shared" si="77"/>
        <v>0</v>
      </c>
      <c r="N158" s="109">
        <f t="shared" si="78"/>
        <v>0</v>
      </c>
      <c r="O158" s="127">
        <f t="shared" si="79"/>
        <v>0</v>
      </c>
      <c r="P158" s="127">
        <f t="shared" si="80"/>
        <v>0</v>
      </c>
      <c r="Q158" s="127">
        <f t="shared" si="81"/>
        <v>0</v>
      </c>
      <c r="R158" s="127">
        <f t="shared" si="82"/>
        <v>0</v>
      </c>
      <c r="S158" s="127">
        <f t="shared" si="83"/>
        <v>0</v>
      </c>
      <c r="T158" s="151">
        <f t="shared" si="84"/>
        <v>0</v>
      </c>
      <c r="U158" s="109">
        <f t="shared" si="85"/>
        <v>0</v>
      </c>
      <c r="V158" s="127">
        <f t="shared" si="86"/>
        <v>0</v>
      </c>
      <c r="W158" s="127">
        <f t="shared" si="87"/>
        <v>0</v>
      </c>
      <c r="X158" s="127">
        <f t="shared" si="88"/>
        <v>0</v>
      </c>
      <c r="Y158" s="127">
        <f t="shared" si="89"/>
        <v>0</v>
      </c>
      <c r="Z158" s="127">
        <f t="shared" si="90"/>
        <v>0</v>
      </c>
      <c r="AA158" s="151">
        <f t="shared" si="91"/>
        <v>0</v>
      </c>
      <c r="AB158" s="109">
        <f t="shared" si="92"/>
        <v>0</v>
      </c>
      <c r="AC158" s="127">
        <f t="shared" si="93"/>
        <v>0</v>
      </c>
      <c r="AD158" s="127">
        <f t="shared" si="94"/>
        <v>0</v>
      </c>
      <c r="AE158" s="127">
        <f t="shared" si="95"/>
        <v>0</v>
      </c>
      <c r="AF158" s="127">
        <f t="shared" si="96"/>
        <v>0</v>
      </c>
      <c r="AG158" s="127">
        <f t="shared" si="97"/>
        <v>0</v>
      </c>
      <c r="AH158" s="151">
        <f t="shared" si="98"/>
        <v>0</v>
      </c>
      <c r="AI158" s="255">
        <f t="shared" si="99"/>
        <v>0</v>
      </c>
      <c r="AJ158" s="127">
        <f t="shared" si="100"/>
        <v>0</v>
      </c>
      <c r="AK158" s="127">
        <f t="shared" si="101"/>
        <v>0</v>
      </c>
      <c r="AL158" s="285">
        <f t="shared" si="102"/>
        <v>0</v>
      </c>
      <c r="AM158" s="305">
        <f t="shared" si="103"/>
        <v>0.75</v>
      </c>
      <c r="AN158" s="322">
        <f t="shared" si="104"/>
        <v>0</v>
      </c>
      <c r="AO158" s="343"/>
      <c r="AP158" s="339"/>
      <c r="AQ158" s="339"/>
      <c r="AR158" s="339"/>
    </row>
    <row r="159" spans="1:48">
      <c r="A159" s="3"/>
      <c r="B159" s="13" t="s">
        <v>210</v>
      </c>
      <c r="C159" s="35" t="str">
        <f t="shared" si="69"/>
        <v>⑧：午前Ｂ（9：00～13：00）4ｈ</v>
      </c>
      <c r="D159" s="52"/>
      <c r="E159" s="66"/>
      <c r="F159" s="89" t="str">
        <f t="shared" si="70"/>
        <v>⑧</v>
      </c>
      <c r="G159" s="109">
        <f t="shared" si="71"/>
        <v>0</v>
      </c>
      <c r="H159" s="127">
        <f t="shared" si="72"/>
        <v>0</v>
      </c>
      <c r="I159" s="127">
        <f t="shared" si="73"/>
        <v>0</v>
      </c>
      <c r="J159" s="127">
        <f t="shared" si="74"/>
        <v>0</v>
      </c>
      <c r="K159" s="127">
        <f t="shared" si="75"/>
        <v>0</v>
      </c>
      <c r="L159" s="127">
        <f t="shared" si="76"/>
        <v>0</v>
      </c>
      <c r="M159" s="151">
        <f t="shared" si="77"/>
        <v>0</v>
      </c>
      <c r="N159" s="109">
        <f t="shared" si="78"/>
        <v>0</v>
      </c>
      <c r="O159" s="127">
        <f t="shared" si="79"/>
        <v>0</v>
      </c>
      <c r="P159" s="127">
        <f t="shared" si="80"/>
        <v>0</v>
      </c>
      <c r="Q159" s="127">
        <f t="shared" si="81"/>
        <v>0</v>
      </c>
      <c r="R159" s="127">
        <f t="shared" si="82"/>
        <v>0</v>
      </c>
      <c r="S159" s="127">
        <f t="shared" si="83"/>
        <v>0</v>
      </c>
      <c r="T159" s="151">
        <f t="shared" si="84"/>
        <v>0</v>
      </c>
      <c r="U159" s="109">
        <f t="shared" si="85"/>
        <v>0</v>
      </c>
      <c r="V159" s="127">
        <f t="shared" si="86"/>
        <v>0</v>
      </c>
      <c r="W159" s="127">
        <f t="shared" si="87"/>
        <v>0</v>
      </c>
      <c r="X159" s="127">
        <f t="shared" si="88"/>
        <v>0</v>
      </c>
      <c r="Y159" s="127">
        <f t="shared" si="89"/>
        <v>0</v>
      </c>
      <c r="Z159" s="127">
        <f t="shared" si="90"/>
        <v>0</v>
      </c>
      <c r="AA159" s="151">
        <f t="shared" si="91"/>
        <v>0</v>
      </c>
      <c r="AB159" s="109">
        <f t="shared" si="92"/>
        <v>0</v>
      </c>
      <c r="AC159" s="127">
        <f t="shared" si="93"/>
        <v>0</v>
      </c>
      <c r="AD159" s="127">
        <f t="shared" si="94"/>
        <v>0</v>
      </c>
      <c r="AE159" s="127">
        <f t="shared" si="95"/>
        <v>0</v>
      </c>
      <c r="AF159" s="127">
        <f t="shared" si="96"/>
        <v>0</v>
      </c>
      <c r="AG159" s="127">
        <f t="shared" si="97"/>
        <v>0</v>
      </c>
      <c r="AH159" s="151">
        <f t="shared" si="98"/>
        <v>0</v>
      </c>
      <c r="AI159" s="255">
        <f t="shared" si="99"/>
        <v>0</v>
      </c>
      <c r="AJ159" s="127">
        <f t="shared" si="100"/>
        <v>0</v>
      </c>
      <c r="AK159" s="127">
        <f t="shared" si="101"/>
        <v>0</v>
      </c>
      <c r="AL159" s="285">
        <f t="shared" si="102"/>
        <v>0</v>
      </c>
      <c r="AM159" s="305">
        <f t="shared" si="103"/>
        <v>0.25</v>
      </c>
      <c r="AN159" s="322">
        <f t="shared" si="104"/>
        <v>0</v>
      </c>
      <c r="AO159" s="343"/>
      <c r="AP159" s="339"/>
      <c r="AQ159" s="339"/>
      <c r="AR159" s="339"/>
    </row>
    <row r="160" spans="1:48">
      <c r="A160" s="3"/>
      <c r="B160" s="13" t="s">
        <v>117</v>
      </c>
      <c r="C160" s="35" t="str">
        <f t="shared" si="69"/>
        <v>⑨：午後Ｂ（13：00～17：00）4ｈ</v>
      </c>
      <c r="D160" s="52"/>
      <c r="E160" s="66"/>
      <c r="F160" s="89" t="str">
        <f t="shared" si="70"/>
        <v>⑨</v>
      </c>
      <c r="G160" s="109">
        <f t="shared" si="71"/>
        <v>0</v>
      </c>
      <c r="H160" s="127">
        <f t="shared" si="72"/>
        <v>0</v>
      </c>
      <c r="I160" s="127">
        <f t="shared" si="73"/>
        <v>0</v>
      </c>
      <c r="J160" s="127">
        <f t="shared" si="74"/>
        <v>0</v>
      </c>
      <c r="K160" s="127">
        <f t="shared" si="75"/>
        <v>0</v>
      </c>
      <c r="L160" s="127">
        <f t="shared" si="76"/>
        <v>0</v>
      </c>
      <c r="M160" s="151">
        <f t="shared" si="77"/>
        <v>0</v>
      </c>
      <c r="N160" s="109">
        <f t="shared" si="78"/>
        <v>0</v>
      </c>
      <c r="O160" s="127">
        <f t="shared" si="79"/>
        <v>0</v>
      </c>
      <c r="P160" s="127">
        <f t="shared" si="80"/>
        <v>0</v>
      </c>
      <c r="Q160" s="127">
        <f t="shared" si="81"/>
        <v>0</v>
      </c>
      <c r="R160" s="127">
        <f t="shared" si="82"/>
        <v>0</v>
      </c>
      <c r="S160" s="127">
        <f t="shared" si="83"/>
        <v>0</v>
      </c>
      <c r="T160" s="151">
        <f t="shared" si="84"/>
        <v>0</v>
      </c>
      <c r="U160" s="109">
        <f t="shared" si="85"/>
        <v>0</v>
      </c>
      <c r="V160" s="127">
        <f t="shared" si="86"/>
        <v>0</v>
      </c>
      <c r="W160" s="127">
        <f t="shared" si="87"/>
        <v>0</v>
      </c>
      <c r="X160" s="127">
        <f t="shared" si="88"/>
        <v>0</v>
      </c>
      <c r="Y160" s="127">
        <f t="shared" si="89"/>
        <v>0</v>
      </c>
      <c r="Z160" s="127">
        <f t="shared" si="90"/>
        <v>0</v>
      </c>
      <c r="AA160" s="151">
        <f t="shared" si="91"/>
        <v>0</v>
      </c>
      <c r="AB160" s="109">
        <f t="shared" si="92"/>
        <v>0</v>
      </c>
      <c r="AC160" s="127">
        <f t="shared" si="93"/>
        <v>0</v>
      </c>
      <c r="AD160" s="127">
        <f t="shared" si="94"/>
        <v>0</v>
      </c>
      <c r="AE160" s="127">
        <f t="shared" si="95"/>
        <v>0</v>
      </c>
      <c r="AF160" s="127">
        <f t="shared" si="96"/>
        <v>0</v>
      </c>
      <c r="AG160" s="127">
        <f t="shared" si="97"/>
        <v>0</v>
      </c>
      <c r="AH160" s="151">
        <f t="shared" si="98"/>
        <v>0</v>
      </c>
      <c r="AI160" s="255">
        <f t="shared" si="99"/>
        <v>0</v>
      </c>
      <c r="AJ160" s="127">
        <f t="shared" si="100"/>
        <v>0</v>
      </c>
      <c r="AK160" s="127">
        <f t="shared" si="101"/>
        <v>0</v>
      </c>
      <c r="AL160" s="285">
        <f t="shared" si="102"/>
        <v>0</v>
      </c>
      <c r="AM160" s="305">
        <f t="shared" si="103"/>
        <v>0.5</v>
      </c>
      <c r="AN160" s="322">
        <f t="shared" si="104"/>
        <v>0</v>
      </c>
      <c r="AO160" s="343"/>
      <c r="AP160" s="339"/>
      <c r="AQ160" s="339"/>
      <c r="AR160" s="339"/>
    </row>
    <row r="161" spans="1:44">
      <c r="A161" s="3"/>
      <c r="B161" s="13" t="s">
        <v>238</v>
      </c>
      <c r="C161" s="35" t="str">
        <f t="shared" si="69"/>
        <v>⑩：午後Ｃ（11：25～15：25）4ｈ</v>
      </c>
      <c r="D161" s="52"/>
      <c r="E161" s="66"/>
      <c r="F161" s="89" t="str">
        <f t="shared" si="70"/>
        <v>⑩</v>
      </c>
      <c r="G161" s="109">
        <f t="shared" si="71"/>
        <v>0</v>
      </c>
      <c r="H161" s="127">
        <f t="shared" si="72"/>
        <v>0</v>
      </c>
      <c r="I161" s="127">
        <f t="shared" si="73"/>
        <v>0</v>
      </c>
      <c r="J161" s="127">
        <f t="shared" si="74"/>
        <v>0</v>
      </c>
      <c r="K161" s="127">
        <f t="shared" si="75"/>
        <v>0</v>
      </c>
      <c r="L161" s="127">
        <f t="shared" si="76"/>
        <v>0</v>
      </c>
      <c r="M161" s="151">
        <f t="shared" si="77"/>
        <v>0</v>
      </c>
      <c r="N161" s="109">
        <f t="shared" si="78"/>
        <v>0</v>
      </c>
      <c r="O161" s="127">
        <f t="shared" si="79"/>
        <v>0</v>
      </c>
      <c r="P161" s="127">
        <f t="shared" si="80"/>
        <v>0</v>
      </c>
      <c r="Q161" s="127">
        <f t="shared" si="81"/>
        <v>0</v>
      </c>
      <c r="R161" s="127">
        <f t="shared" si="82"/>
        <v>0</v>
      </c>
      <c r="S161" s="127">
        <f t="shared" si="83"/>
        <v>0</v>
      </c>
      <c r="T161" s="151">
        <f t="shared" si="84"/>
        <v>0</v>
      </c>
      <c r="U161" s="109">
        <f t="shared" si="85"/>
        <v>0</v>
      </c>
      <c r="V161" s="127">
        <f t="shared" si="86"/>
        <v>0</v>
      </c>
      <c r="W161" s="127">
        <f t="shared" si="87"/>
        <v>0</v>
      </c>
      <c r="X161" s="127">
        <f t="shared" si="88"/>
        <v>0</v>
      </c>
      <c r="Y161" s="127">
        <f t="shared" si="89"/>
        <v>0</v>
      </c>
      <c r="Z161" s="127">
        <f t="shared" si="90"/>
        <v>0</v>
      </c>
      <c r="AA161" s="151">
        <f t="shared" si="91"/>
        <v>0</v>
      </c>
      <c r="AB161" s="109">
        <f t="shared" si="92"/>
        <v>0</v>
      </c>
      <c r="AC161" s="127">
        <f t="shared" si="93"/>
        <v>0</v>
      </c>
      <c r="AD161" s="127">
        <f t="shared" si="94"/>
        <v>0</v>
      </c>
      <c r="AE161" s="127">
        <f t="shared" si="95"/>
        <v>0</v>
      </c>
      <c r="AF161" s="127">
        <f t="shared" si="96"/>
        <v>0</v>
      </c>
      <c r="AG161" s="127">
        <f t="shared" si="97"/>
        <v>0</v>
      </c>
      <c r="AH161" s="151">
        <f t="shared" si="98"/>
        <v>0</v>
      </c>
      <c r="AI161" s="255">
        <f t="shared" si="99"/>
        <v>0</v>
      </c>
      <c r="AJ161" s="127">
        <f t="shared" si="100"/>
        <v>0</v>
      </c>
      <c r="AK161" s="127">
        <f t="shared" si="101"/>
        <v>0</v>
      </c>
      <c r="AL161" s="285">
        <f t="shared" si="102"/>
        <v>0</v>
      </c>
      <c r="AM161" s="305">
        <f t="shared" si="103"/>
        <v>0</v>
      </c>
      <c r="AN161" s="322">
        <f t="shared" si="104"/>
        <v>0</v>
      </c>
      <c r="AO161" s="343"/>
      <c r="AP161" s="339"/>
      <c r="AQ161" s="339"/>
      <c r="AR161" s="339"/>
    </row>
    <row r="162" spans="1:44">
      <c r="A162" s="3"/>
      <c r="B162" s="13" t="s">
        <v>139</v>
      </c>
      <c r="C162" s="35" t="str">
        <f t="shared" si="69"/>
        <v>⑪：午後Ｄ（16：00～20：00）4ｈ</v>
      </c>
      <c r="D162" s="52"/>
      <c r="E162" s="66"/>
      <c r="F162" s="89" t="str">
        <f t="shared" si="70"/>
        <v>⑪</v>
      </c>
      <c r="G162" s="109">
        <f t="shared" si="71"/>
        <v>0</v>
      </c>
      <c r="H162" s="127">
        <f t="shared" si="72"/>
        <v>0</v>
      </c>
      <c r="I162" s="127">
        <f t="shared" si="73"/>
        <v>0</v>
      </c>
      <c r="J162" s="127">
        <f t="shared" si="74"/>
        <v>0</v>
      </c>
      <c r="K162" s="127">
        <f t="shared" si="75"/>
        <v>0</v>
      </c>
      <c r="L162" s="127">
        <f t="shared" si="76"/>
        <v>0</v>
      </c>
      <c r="M162" s="151">
        <f t="shared" si="77"/>
        <v>0</v>
      </c>
      <c r="N162" s="109">
        <f t="shared" si="78"/>
        <v>0</v>
      </c>
      <c r="O162" s="127">
        <f t="shared" si="79"/>
        <v>0</v>
      </c>
      <c r="P162" s="127">
        <f t="shared" si="80"/>
        <v>0</v>
      </c>
      <c r="Q162" s="127">
        <f t="shared" si="81"/>
        <v>0</v>
      </c>
      <c r="R162" s="127">
        <f t="shared" si="82"/>
        <v>0</v>
      </c>
      <c r="S162" s="127">
        <f t="shared" si="83"/>
        <v>0</v>
      </c>
      <c r="T162" s="151">
        <f t="shared" si="84"/>
        <v>0</v>
      </c>
      <c r="U162" s="109">
        <f t="shared" si="85"/>
        <v>0</v>
      </c>
      <c r="V162" s="127">
        <f t="shared" si="86"/>
        <v>0</v>
      </c>
      <c r="W162" s="127">
        <f t="shared" si="87"/>
        <v>0</v>
      </c>
      <c r="X162" s="127">
        <f t="shared" si="88"/>
        <v>0</v>
      </c>
      <c r="Y162" s="127">
        <f t="shared" si="89"/>
        <v>0</v>
      </c>
      <c r="Z162" s="127">
        <f t="shared" si="90"/>
        <v>0</v>
      </c>
      <c r="AA162" s="151">
        <f t="shared" si="91"/>
        <v>0</v>
      </c>
      <c r="AB162" s="109">
        <f t="shared" si="92"/>
        <v>0</v>
      </c>
      <c r="AC162" s="127">
        <f t="shared" si="93"/>
        <v>0</v>
      </c>
      <c r="AD162" s="127">
        <f t="shared" si="94"/>
        <v>0</v>
      </c>
      <c r="AE162" s="127">
        <f t="shared" si="95"/>
        <v>0</v>
      </c>
      <c r="AF162" s="127">
        <f t="shared" si="96"/>
        <v>0</v>
      </c>
      <c r="AG162" s="127">
        <f t="shared" si="97"/>
        <v>0</v>
      </c>
      <c r="AH162" s="151">
        <f t="shared" si="98"/>
        <v>0</v>
      </c>
      <c r="AI162" s="255">
        <f t="shared" si="99"/>
        <v>0</v>
      </c>
      <c r="AJ162" s="127">
        <f t="shared" si="100"/>
        <v>0</v>
      </c>
      <c r="AK162" s="127">
        <f t="shared" si="101"/>
        <v>0</v>
      </c>
      <c r="AL162" s="285">
        <f t="shared" si="102"/>
        <v>0</v>
      </c>
      <c r="AM162" s="305">
        <f t="shared" si="103"/>
        <v>3.5</v>
      </c>
      <c r="AN162" s="322">
        <f t="shared" si="104"/>
        <v>0</v>
      </c>
      <c r="AO162" s="343"/>
      <c r="AP162" s="339"/>
      <c r="AQ162" s="339"/>
      <c r="AR162" s="339"/>
    </row>
    <row r="163" spans="1:44">
      <c r="A163" s="3"/>
      <c r="B163" s="13" t="s">
        <v>239</v>
      </c>
      <c r="C163" s="35" t="str">
        <f t="shared" si="69"/>
        <v>⑱：日勤Ｃ（8：40～17：00）7.5ｈ</v>
      </c>
      <c r="D163" s="52"/>
      <c r="E163" s="66"/>
      <c r="F163" s="89" t="str">
        <f t="shared" si="70"/>
        <v>⑱</v>
      </c>
      <c r="G163" s="109">
        <f t="shared" si="71"/>
        <v>0</v>
      </c>
      <c r="H163" s="127">
        <f t="shared" si="72"/>
        <v>0</v>
      </c>
      <c r="I163" s="127">
        <f t="shared" si="73"/>
        <v>0</v>
      </c>
      <c r="J163" s="127">
        <f t="shared" si="74"/>
        <v>0</v>
      </c>
      <c r="K163" s="127">
        <f t="shared" si="75"/>
        <v>0</v>
      </c>
      <c r="L163" s="127">
        <f t="shared" si="76"/>
        <v>0</v>
      </c>
      <c r="M163" s="151">
        <f t="shared" si="77"/>
        <v>0</v>
      </c>
      <c r="N163" s="109">
        <f t="shared" si="78"/>
        <v>0</v>
      </c>
      <c r="O163" s="127">
        <f t="shared" si="79"/>
        <v>0</v>
      </c>
      <c r="P163" s="127">
        <f t="shared" si="80"/>
        <v>0</v>
      </c>
      <c r="Q163" s="127">
        <f t="shared" si="81"/>
        <v>0</v>
      </c>
      <c r="R163" s="127">
        <f t="shared" si="82"/>
        <v>0</v>
      </c>
      <c r="S163" s="127">
        <f t="shared" si="83"/>
        <v>0</v>
      </c>
      <c r="T163" s="151">
        <f t="shared" si="84"/>
        <v>0</v>
      </c>
      <c r="U163" s="109">
        <f t="shared" si="85"/>
        <v>0</v>
      </c>
      <c r="V163" s="127">
        <f t="shared" si="86"/>
        <v>0</v>
      </c>
      <c r="W163" s="127">
        <f t="shared" si="87"/>
        <v>0</v>
      </c>
      <c r="X163" s="127">
        <f t="shared" si="88"/>
        <v>0</v>
      </c>
      <c r="Y163" s="127">
        <f t="shared" si="89"/>
        <v>0</v>
      </c>
      <c r="Z163" s="127">
        <f t="shared" si="90"/>
        <v>0</v>
      </c>
      <c r="AA163" s="151">
        <f t="shared" si="91"/>
        <v>0</v>
      </c>
      <c r="AB163" s="109">
        <f t="shared" si="92"/>
        <v>0</v>
      </c>
      <c r="AC163" s="127">
        <f t="shared" si="93"/>
        <v>0</v>
      </c>
      <c r="AD163" s="127">
        <f t="shared" si="94"/>
        <v>0</v>
      </c>
      <c r="AE163" s="127">
        <f t="shared" si="95"/>
        <v>0</v>
      </c>
      <c r="AF163" s="127">
        <f t="shared" si="96"/>
        <v>0</v>
      </c>
      <c r="AG163" s="127">
        <f t="shared" si="97"/>
        <v>0</v>
      </c>
      <c r="AH163" s="151">
        <f t="shared" si="98"/>
        <v>0</v>
      </c>
      <c r="AI163" s="255">
        <f t="shared" si="99"/>
        <v>0</v>
      </c>
      <c r="AJ163" s="127">
        <f t="shared" si="100"/>
        <v>0</v>
      </c>
      <c r="AK163" s="127">
        <f t="shared" si="101"/>
        <v>0</v>
      </c>
      <c r="AL163" s="285">
        <f t="shared" si="102"/>
        <v>0</v>
      </c>
      <c r="AM163" s="305">
        <f t="shared" si="103"/>
        <v>1.08</v>
      </c>
      <c r="AN163" s="322">
        <f t="shared" si="104"/>
        <v>0</v>
      </c>
      <c r="AO163" s="343"/>
      <c r="AP163" s="339"/>
      <c r="AQ163" s="339"/>
      <c r="AR163" s="339"/>
    </row>
    <row r="164" spans="1:44">
      <c r="A164" s="3"/>
      <c r="B164" s="13" t="s">
        <v>240</v>
      </c>
      <c r="C164" s="35" t="str">
        <f t="shared" si="69"/>
        <v>⑲：午前Ｃ（9：00～13：00）4ｈ</v>
      </c>
      <c r="D164" s="52"/>
      <c r="E164" s="66"/>
      <c r="F164" s="89" t="str">
        <f t="shared" si="70"/>
        <v>⑲</v>
      </c>
      <c r="G164" s="109">
        <f t="shared" si="71"/>
        <v>0</v>
      </c>
      <c r="H164" s="127">
        <f t="shared" si="72"/>
        <v>0</v>
      </c>
      <c r="I164" s="127">
        <f t="shared" si="73"/>
        <v>0</v>
      </c>
      <c r="J164" s="127">
        <f t="shared" si="74"/>
        <v>0</v>
      </c>
      <c r="K164" s="127">
        <f t="shared" si="75"/>
        <v>0</v>
      </c>
      <c r="L164" s="127">
        <f t="shared" si="76"/>
        <v>0</v>
      </c>
      <c r="M164" s="151">
        <f t="shared" si="77"/>
        <v>0</v>
      </c>
      <c r="N164" s="109">
        <f t="shared" si="78"/>
        <v>0</v>
      </c>
      <c r="O164" s="127">
        <f t="shared" si="79"/>
        <v>0</v>
      </c>
      <c r="P164" s="127">
        <f t="shared" si="80"/>
        <v>0</v>
      </c>
      <c r="Q164" s="127">
        <f t="shared" si="81"/>
        <v>0</v>
      </c>
      <c r="R164" s="127">
        <f t="shared" si="82"/>
        <v>0</v>
      </c>
      <c r="S164" s="127">
        <f t="shared" si="83"/>
        <v>0</v>
      </c>
      <c r="T164" s="151">
        <f t="shared" si="84"/>
        <v>0</v>
      </c>
      <c r="U164" s="109">
        <f t="shared" si="85"/>
        <v>0</v>
      </c>
      <c r="V164" s="127">
        <f t="shared" si="86"/>
        <v>0</v>
      </c>
      <c r="W164" s="127">
        <f t="shared" si="87"/>
        <v>0</v>
      </c>
      <c r="X164" s="127">
        <f t="shared" si="88"/>
        <v>0</v>
      </c>
      <c r="Y164" s="127">
        <f t="shared" si="89"/>
        <v>0</v>
      </c>
      <c r="Z164" s="127">
        <f t="shared" si="90"/>
        <v>0</v>
      </c>
      <c r="AA164" s="151">
        <f t="shared" si="91"/>
        <v>0</v>
      </c>
      <c r="AB164" s="109">
        <f t="shared" si="92"/>
        <v>0</v>
      </c>
      <c r="AC164" s="127">
        <f t="shared" si="93"/>
        <v>0</v>
      </c>
      <c r="AD164" s="127">
        <f t="shared" si="94"/>
        <v>0</v>
      </c>
      <c r="AE164" s="127">
        <f t="shared" si="95"/>
        <v>0</v>
      </c>
      <c r="AF164" s="127">
        <f t="shared" si="96"/>
        <v>0</v>
      </c>
      <c r="AG164" s="127">
        <f t="shared" si="97"/>
        <v>0</v>
      </c>
      <c r="AH164" s="151">
        <f t="shared" si="98"/>
        <v>0</v>
      </c>
      <c r="AI164" s="255">
        <f t="shared" si="99"/>
        <v>0</v>
      </c>
      <c r="AJ164" s="127">
        <f t="shared" si="100"/>
        <v>0</v>
      </c>
      <c r="AK164" s="127">
        <f t="shared" si="101"/>
        <v>0</v>
      </c>
      <c r="AL164" s="285">
        <f t="shared" si="102"/>
        <v>0</v>
      </c>
      <c r="AM164" s="305">
        <f t="shared" si="103"/>
        <v>0.25</v>
      </c>
      <c r="AN164" s="322">
        <f t="shared" si="104"/>
        <v>0</v>
      </c>
      <c r="AO164" s="343"/>
      <c r="AP164" s="339"/>
      <c r="AQ164" s="339"/>
      <c r="AR164" s="339"/>
    </row>
    <row r="165" spans="1:44">
      <c r="A165" s="3"/>
      <c r="B165" s="13" t="s">
        <v>242</v>
      </c>
      <c r="C165" s="35" t="str">
        <f t="shared" si="69"/>
        <v>⑳：午前Ｄ（7：10～11：10）4ｈ</v>
      </c>
      <c r="D165" s="52"/>
      <c r="E165" s="66"/>
      <c r="F165" s="89" t="str">
        <f t="shared" si="70"/>
        <v>⑳</v>
      </c>
      <c r="G165" s="109">
        <f t="shared" si="71"/>
        <v>0</v>
      </c>
      <c r="H165" s="127">
        <f t="shared" si="72"/>
        <v>0</v>
      </c>
      <c r="I165" s="127">
        <f t="shared" si="73"/>
        <v>0</v>
      </c>
      <c r="J165" s="127">
        <f t="shared" si="74"/>
        <v>0</v>
      </c>
      <c r="K165" s="127">
        <f t="shared" si="75"/>
        <v>0</v>
      </c>
      <c r="L165" s="127">
        <f t="shared" si="76"/>
        <v>0</v>
      </c>
      <c r="M165" s="151">
        <f t="shared" si="77"/>
        <v>0</v>
      </c>
      <c r="N165" s="109">
        <f t="shared" si="78"/>
        <v>0</v>
      </c>
      <c r="O165" s="127">
        <f t="shared" si="79"/>
        <v>0</v>
      </c>
      <c r="P165" s="127">
        <f t="shared" si="80"/>
        <v>0</v>
      </c>
      <c r="Q165" s="127">
        <f t="shared" si="81"/>
        <v>0</v>
      </c>
      <c r="R165" s="127">
        <f t="shared" si="82"/>
        <v>0</v>
      </c>
      <c r="S165" s="127">
        <f t="shared" si="83"/>
        <v>0</v>
      </c>
      <c r="T165" s="151">
        <f t="shared" si="84"/>
        <v>0</v>
      </c>
      <c r="U165" s="109">
        <f t="shared" si="85"/>
        <v>0</v>
      </c>
      <c r="V165" s="127">
        <f t="shared" si="86"/>
        <v>0</v>
      </c>
      <c r="W165" s="127">
        <f t="shared" si="87"/>
        <v>0</v>
      </c>
      <c r="X165" s="127">
        <f t="shared" si="88"/>
        <v>0</v>
      </c>
      <c r="Y165" s="127">
        <f t="shared" si="89"/>
        <v>0</v>
      </c>
      <c r="Z165" s="127">
        <f t="shared" si="90"/>
        <v>0</v>
      </c>
      <c r="AA165" s="151">
        <f t="shared" si="91"/>
        <v>0</v>
      </c>
      <c r="AB165" s="109">
        <f t="shared" si="92"/>
        <v>0</v>
      </c>
      <c r="AC165" s="127">
        <f t="shared" si="93"/>
        <v>0</v>
      </c>
      <c r="AD165" s="127">
        <f t="shared" si="94"/>
        <v>0</v>
      </c>
      <c r="AE165" s="127">
        <f t="shared" si="95"/>
        <v>0</v>
      </c>
      <c r="AF165" s="127">
        <f t="shared" si="96"/>
        <v>0</v>
      </c>
      <c r="AG165" s="127">
        <f t="shared" si="97"/>
        <v>0</v>
      </c>
      <c r="AH165" s="151">
        <f t="shared" si="98"/>
        <v>0</v>
      </c>
      <c r="AI165" s="255">
        <f t="shared" si="99"/>
        <v>0</v>
      </c>
      <c r="AJ165" s="127">
        <f t="shared" si="100"/>
        <v>0</v>
      </c>
      <c r="AK165" s="127">
        <f t="shared" si="101"/>
        <v>0</v>
      </c>
      <c r="AL165" s="285">
        <f t="shared" si="102"/>
        <v>0</v>
      </c>
      <c r="AM165" s="305">
        <f t="shared" si="103"/>
        <v>2.08</v>
      </c>
      <c r="AN165" s="322">
        <f t="shared" si="104"/>
        <v>0</v>
      </c>
      <c r="AO165" s="343"/>
      <c r="AP165" s="339"/>
      <c r="AQ165" s="339"/>
      <c r="AR165" s="339"/>
    </row>
    <row r="166" spans="1:44">
      <c r="A166" s="3"/>
      <c r="B166" s="13" t="s">
        <v>243</v>
      </c>
      <c r="C166" s="35" t="str">
        <f t="shared" si="69"/>
        <v>公：公休（～）ｈ</v>
      </c>
      <c r="D166" s="52"/>
      <c r="E166" s="66"/>
      <c r="F166" s="89" t="str">
        <f t="shared" si="70"/>
        <v>公</v>
      </c>
      <c r="G166" s="109">
        <f t="shared" si="71"/>
        <v>0</v>
      </c>
      <c r="H166" s="127">
        <f t="shared" si="72"/>
        <v>0</v>
      </c>
      <c r="I166" s="127">
        <f t="shared" si="73"/>
        <v>0</v>
      </c>
      <c r="J166" s="127">
        <f t="shared" si="74"/>
        <v>0</v>
      </c>
      <c r="K166" s="127">
        <f t="shared" si="75"/>
        <v>0</v>
      </c>
      <c r="L166" s="127">
        <f t="shared" si="76"/>
        <v>0</v>
      </c>
      <c r="M166" s="151">
        <f t="shared" si="77"/>
        <v>0</v>
      </c>
      <c r="N166" s="109">
        <f t="shared" si="78"/>
        <v>0</v>
      </c>
      <c r="O166" s="127">
        <f t="shared" si="79"/>
        <v>0</v>
      </c>
      <c r="P166" s="127">
        <f t="shared" si="80"/>
        <v>0</v>
      </c>
      <c r="Q166" s="127">
        <f t="shared" si="81"/>
        <v>0</v>
      </c>
      <c r="R166" s="127">
        <f t="shared" si="82"/>
        <v>0</v>
      </c>
      <c r="S166" s="127">
        <f t="shared" si="83"/>
        <v>0</v>
      </c>
      <c r="T166" s="151">
        <f t="shared" si="84"/>
        <v>0</v>
      </c>
      <c r="U166" s="109">
        <f t="shared" si="85"/>
        <v>0</v>
      </c>
      <c r="V166" s="127">
        <f t="shared" si="86"/>
        <v>0</v>
      </c>
      <c r="W166" s="127">
        <f t="shared" si="87"/>
        <v>0</v>
      </c>
      <c r="X166" s="127">
        <f t="shared" si="88"/>
        <v>0</v>
      </c>
      <c r="Y166" s="127">
        <f t="shared" si="89"/>
        <v>0</v>
      </c>
      <c r="Z166" s="127">
        <f t="shared" si="90"/>
        <v>0</v>
      </c>
      <c r="AA166" s="151">
        <f t="shared" si="91"/>
        <v>0</v>
      </c>
      <c r="AB166" s="109">
        <f t="shared" si="92"/>
        <v>0</v>
      </c>
      <c r="AC166" s="127">
        <f t="shared" si="93"/>
        <v>0</v>
      </c>
      <c r="AD166" s="127">
        <f t="shared" si="94"/>
        <v>0</v>
      </c>
      <c r="AE166" s="127">
        <f t="shared" si="95"/>
        <v>0</v>
      </c>
      <c r="AF166" s="127">
        <f t="shared" si="96"/>
        <v>0</v>
      </c>
      <c r="AG166" s="127">
        <f t="shared" si="97"/>
        <v>0</v>
      </c>
      <c r="AH166" s="151">
        <f t="shared" si="98"/>
        <v>0</v>
      </c>
      <c r="AI166" s="255">
        <f t="shared" si="99"/>
        <v>0</v>
      </c>
      <c r="AJ166" s="127">
        <f t="shared" si="100"/>
        <v>0</v>
      </c>
      <c r="AK166" s="127">
        <f t="shared" si="101"/>
        <v>0</v>
      </c>
      <c r="AL166" s="285">
        <f t="shared" si="102"/>
        <v>0</v>
      </c>
      <c r="AM166" s="305">
        <f t="shared" si="103"/>
        <v>0</v>
      </c>
      <c r="AN166" s="322">
        <f t="shared" si="104"/>
        <v>0</v>
      </c>
      <c r="AO166" s="343"/>
      <c r="AP166" s="339"/>
      <c r="AQ166" s="339"/>
      <c r="AR166" s="339"/>
    </row>
    <row r="167" spans="1:44">
      <c r="A167" s="3"/>
      <c r="B167" s="13" t="s">
        <v>99</v>
      </c>
      <c r="C167" s="35" t="str">
        <f t="shared" si="69"/>
        <v>有：有休（～）ｈ</v>
      </c>
      <c r="D167" s="52"/>
      <c r="E167" s="66"/>
      <c r="F167" s="89" t="str">
        <f t="shared" si="70"/>
        <v>有</v>
      </c>
      <c r="G167" s="109">
        <f t="shared" si="71"/>
        <v>0</v>
      </c>
      <c r="H167" s="127">
        <f t="shared" si="72"/>
        <v>0</v>
      </c>
      <c r="I167" s="127">
        <f t="shared" si="73"/>
        <v>0</v>
      </c>
      <c r="J167" s="127">
        <f t="shared" si="74"/>
        <v>0</v>
      </c>
      <c r="K167" s="127">
        <f t="shared" si="75"/>
        <v>0</v>
      </c>
      <c r="L167" s="127">
        <f t="shared" si="76"/>
        <v>0</v>
      </c>
      <c r="M167" s="151">
        <f t="shared" si="77"/>
        <v>0</v>
      </c>
      <c r="N167" s="109">
        <f t="shared" si="78"/>
        <v>0</v>
      </c>
      <c r="O167" s="127">
        <f t="shared" si="79"/>
        <v>0</v>
      </c>
      <c r="P167" s="127">
        <f t="shared" si="80"/>
        <v>0</v>
      </c>
      <c r="Q167" s="127">
        <f t="shared" si="81"/>
        <v>0</v>
      </c>
      <c r="R167" s="127">
        <f t="shared" si="82"/>
        <v>0</v>
      </c>
      <c r="S167" s="127">
        <f t="shared" si="83"/>
        <v>0</v>
      </c>
      <c r="T167" s="151">
        <f t="shared" si="84"/>
        <v>0</v>
      </c>
      <c r="U167" s="109">
        <f t="shared" si="85"/>
        <v>0</v>
      </c>
      <c r="V167" s="127">
        <f t="shared" si="86"/>
        <v>0</v>
      </c>
      <c r="W167" s="127">
        <f t="shared" si="87"/>
        <v>0</v>
      </c>
      <c r="X167" s="127">
        <f t="shared" si="88"/>
        <v>0</v>
      </c>
      <c r="Y167" s="127">
        <f t="shared" si="89"/>
        <v>0</v>
      </c>
      <c r="Z167" s="127">
        <f t="shared" si="90"/>
        <v>0</v>
      </c>
      <c r="AA167" s="151">
        <f t="shared" si="91"/>
        <v>0</v>
      </c>
      <c r="AB167" s="109">
        <f t="shared" si="92"/>
        <v>0</v>
      </c>
      <c r="AC167" s="127">
        <f t="shared" si="93"/>
        <v>0</v>
      </c>
      <c r="AD167" s="127">
        <f t="shared" si="94"/>
        <v>0</v>
      </c>
      <c r="AE167" s="127">
        <f t="shared" si="95"/>
        <v>0</v>
      </c>
      <c r="AF167" s="127">
        <f t="shared" si="96"/>
        <v>0</v>
      </c>
      <c r="AG167" s="127">
        <f t="shared" si="97"/>
        <v>0</v>
      </c>
      <c r="AH167" s="151">
        <f t="shared" si="98"/>
        <v>0</v>
      </c>
      <c r="AI167" s="255">
        <f t="shared" si="99"/>
        <v>0</v>
      </c>
      <c r="AJ167" s="127">
        <f t="shared" si="100"/>
        <v>0</v>
      </c>
      <c r="AK167" s="127">
        <f t="shared" si="101"/>
        <v>0</v>
      </c>
      <c r="AL167" s="285">
        <f t="shared" si="102"/>
        <v>0</v>
      </c>
      <c r="AM167" s="305">
        <f t="shared" si="103"/>
        <v>0</v>
      </c>
      <c r="AN167" s="322">
        <f t="shared" si="104"/>
        <v>0</v>
      </c>
      <c r="AO167" s="343"/>
      <c r="AP167" s="339"/>
      <c r="AQ167" s="339"/>
      <c r="AR167" s="339"/>
    </row>
    <row r="168" spans="1:44">
      <c r="A168" s="3"/>
      <c r="B168" s="13" t="s">
        <v>244</v>
      </c>
      <c r="C168" s="35" t="str">
        <f t="shared" si="69"/>
        <v>欠：欠勤（～）ｈ</v>
      </c>
      <c r="D168" s="52"/>
      <c r="E168" s="66"/>
      <c r="F168" s="89" t="str">
        <f t="shared" si="70"/>
        <v>欠</v>
      </c>
      <c r="G168" s="109">
        <f t="shared" si="71"/>
        <v>0</v>
      </c>
      <c r="H168" s="127">
        <f t="shared" si="72"/>
        <v>0</v>
      </c>
      <c r="I168" s="127">
        <f t="shared" si="73"/>
        <v>0</v>
      </c>
      <c r="J168" s="127">
        <f t="shared" si="74"/>
        <v>0</v>
      </c>
      <c r="K168" s="127">
        <f t="shared" si="75"/>
        <v>0</v>
      </c>
      <c r="L168" s="127">
        <f t="shared" si="76"/>
        <v>0</v>
      </c>
      <c r="M168" s="151">
        <f t="shared" si="77"/>
        <v>0</v>
      </c>
      <c r="N168" s="109">
        <f t="shared" si="78"/>
        <v>0</v>
      </c>
      <c r="O168" s="127">
        <f t="shared" si="79"/>
        <v>0</v>
      </c>
      <c r="P168" s="127">
        <f t="shared" si="80"/>
        <v>0</v>
      </c>
      <c r="Q168" s="127">
        <f t="shared" si="81"/>
        <v>0</v>
      </c>
      <c r="R168" s="127">
        <f t="shared" si="82"/>
        <v>0</v>
      </c>
      <c r="S168" s="127">
        <f t="shared" si="83"/>
        <v>0</v>
      </c>
      <c r="T168" s="151">
        <f t="shared" si="84"/>
        <v>0</v>
      </c>
      <c r="U168" s="109">
        <f t="shared" si="85"/>
        <v>0</v>
      </c>
      <c r="V168" s="127">
        <f t="shared" si="86"/>
        <v>0</v>
      </c>
      <c r="W168" s="127">
        <f t="shared" si="87"/>
        <v>0</v>
      </c>
      <c r="X168" s="127">
        <f t="shared" si="88"/>
        <v>0</v>
      </c>
      <c r="Y168" s="127">
        <f t="shared" si="89"/>
        <v>0</v>
      </c>
      <c r="Z168" s="127">
        <f t="shared" si="90"/>
        <v>0</v>
      </c>
      <c r="AA168" s="151">
        <f t="shared" si="91"/>
        <v>0</v>
      </c>
      <c r="AB168" s="109">
        <f t="shared" si="92"/>
        <v>0</v>
      </c>
      <c r="AC168" s="127">
        <f t="shared" si="93"/>
        <v>0</v>
      </c>
      <c r="AD168" s="127">
        <f t="shared" si="94"/>
        <v>0</v>
      </c>
      <c r="AE168" s="127">
        <f t="shared" si="95"/>
        <v>0</v>
      </c>
      <c r="AF168" s="127">
        <f t="shared" si="96"/>
        <v>0</v>
      </c>
      <c r="AG168" s="127">
        <f t="shared" si="97"/>
        <v>0</v>
      </c>
      <c r="AH168" s="151">
        <f t="shared" si="98"/>
        <v>0</v>
      </c>
      <c r="AI168" s="255">
        <f t="shared" si="99"/>
        <v>0</v>
      </c>
      <c r="AJ168" s="127">
        <f t="shared" si="100"/>
        <v>0</v>
      </c>
      <c r="AK168" s="127">
        <f t="shared" si="101"/>
        <v>0</v>
      </c>
      <c r="AL168" s="285">
        <f t="shared" si="102"/>
        <v>0</v>
      </c>
      <c r="AM168" s="305">
        <f t="shared" si="103"/>
        <v>0</v>
      </c>
      <c r="AN168" s="322">
        <f t="shared" si="104"/>
        <v>0</v>
      </c>
      <c r="AO168" s="343"/>
      <c r="AP168" s="339"/>
      <c r="AQ168" s="339"/>
      <c r="AR168" s="339"/>
    </row>
    <row r="169" spans="1:44">
      <c r="A169" s="3"/>
      <c r="B169" s="13" t="s">
        <v>245</v>
      </c>
      <c r="C169" s="35" t="str">
        <f t="shared" si="69"/>
        <v>特：特休（～）ｈ</v>
      </c>
      <c r="D169" s="52"/>
      <c r="E169" s="66"/>
      <c r="F169" s="89" t="str">
        <f t="shared" si="70"/>
        <v>特</v>
      </c>
      <c r="G169" s="109">
        <f t="shared" si="71"/>
        <v>0</v>
      </c>
      <c r="H169" s="127">
        <f t="shared" si="72"/>
        <v>0</v>
      </c>
      <c r="I169" s="127">
        <f t="shared" si="73"/>
        <v>0</v>
      </c>
      <c r="J169" s="127">
        <f t="shared" si="74"/>
        <v>0</v>
      </c>
      <c r="K169" s="127">
        <f t="shared" si="75"/>
        <v>0</v>
      </c>
      <c r="L169" s="127">
        <f t="shared" si="76"/>
        <v>0</v>
      </c>
      <c r="M169" s="151">
        <f t="shared" si="77"/>
        <v>0</v>
      </c>
      <c r="N169" s="109">
        <f t="shared" si="78"/>
        <v>0</v>
      </c>
      <c r="O169" s="127">
        <f t="shared" si="79"/>
        <v>0</v>
      </c>
      <c r="P169" s="127">
        <f t="shared" si="80"/>
        <v>0</v>
      </c>
      <c r="Q169" s="127">
        <f t="shared" si="81"/>
        <v>0</v>
      </c>
      <c r="R169" s="127">
        <f t="shared" si="82"/>
        <v>0</v>
      </c>
      <c r="S169" s="127">
        <f t="shared" si="83"/>
        <v>0</v>
      </c>
      <c r="T169" s="151">
        <f t="shared" si="84"/>
        <v>0</v>
      </c>
      <c r="U169" s="109">
        <f t="shared" si="85"/>
        <v>0</v>
      </c>
      <c r="V169" s="127">
        <f t="shared" si="86"/>
        <v>0</v>
      </c>
      <c r="W169" s="127">
        <f t="shared" si="87"/>
        <v>0</v>
      </c>
      <c r="X169" s="127">
        <f t="shared" si="88"/>
        <v>0</v>
      </c>
      <c r="Y169" s="127">
        <f t="shared" si="89"/>
        <v>0</v>
      </c>
      <c r="Z169" s="127">
        <f t="shared" si="90"/>
        <v>0</v>
      </c>
      <c r="AA169" s="151">
        <f t="shared" si="91"/>
        <v>0</v>
      </c>
      <c r="AB169" s="109">
        <f t="shared" si="92"/>
        <v>0</v>
      </c>
      <c r="AC169" s="127">
        <f t="shared" si="93"/>
        <v>0</v>
      </c>
      <c r="AD169" s="127">
        <f t="shared" si="94"/>
        <v>0</v>
      </c>
      <c r="AE169" s="127">
        <f t="shared" si="95"/>
        <v>0</v>
      </c>
      <c r="AF169" s="127">
        <f t="shared" si="96"/>
        <v>0</v>
      </c>
      <c r="AG169" s="127">
        <f t="shared" si="97"/>
        <v>0</v>
      </c>
      <c r="AH169" s="151">
        <f t="shared" si="98"/>
        <v>0</v>
      </c>
      <c r="AI169" s="255">
        <f t="shared" si="99"/>
        <v>0</v>
      </c>
      <c r="AJ169" s="127">
        <f t="shared" si="100"/>
        <v>0</v>
      </c>
      <c r="AK169" s="127">
        <f t="shared" si="101"/>
        <v>0</v>
      </c>
      <c r="AL169" s="285">
        <f t="shared" si="102"/>
        <v>0</v>
      </c>
      <c r="AM169" s="305">
        <f t="shared" si="103"/>
        <v>0</v>
      </c>
      <c r="AN169" s="322">
        <f t="shared" si="104"/>
        <v>0</v>
      </c>
      <c r="AO169" s="343"/>
      <c r="AP169" s="339"/>
      <c r="AQ169" s="339"/>
      <c r="AR169" s="339"/>
    </row>
    <row r="170" spans="1:44">
      <c r="A170" s="3"/>
      <c r="B170" s="13" t="s">
        <v>246</v>
      </c>
      <c r="C170" s="35" t="str">
        <f t="shared" si="69"/>
        <v>-：（～）ｈ</v>
      </c>
      <c r="D170" s="52"/>
      <c r="E170" s="66"/>
      <c r="F170" s="89" t="str">
        <f t="shared" si="70"/>
        <v>-</v>
      </c>
      <c r="G170" s="109">
        <f t="shared" si="71"/>
        <v>0</v>
      </c>
      <c r="H170" s="127">
        <f t="shared" si="72"/>
        <v>0</v>
      </c>
      <c r="I170" s="127">
        <f t="shared" si="73"/>
        <v>0</v>
      </c>
      <c r="J170" s="127">
        <f t="shared" si="74"/>
        <v>0</v>
      </c>
      <c r="K170" s="127">
        <f t="shared" si="75"/>
        <v>0</v>
      </c>
      <c r="L170" s="127">
        <f t="shared" si="76"/>
        <v>0</v>
      </c>
      <c r="M170" s="151">
        <f t="shared" si="77"/>
        <v>0</v>
      </c>
      <c r="N170" s="109">
        <f t="shared" si="78"/>
        <v>0</v>
      </c>
      <c r="O170" s="127">
        <f t="shared" si="79"/>
        <v>0</v>
      </c>
      <c r="P170" s="127">
        <f t="shared" si="80"/>
        <v>0</v>
      </c>
      <c r="Q170" s="127">
        <f t="shared" si="81"/>
        <v>0</v>
      </c>
      <c r="R170" s="127">
        <f t="shared" si="82"/>
        <v>0</v>
      </c>
      <c r="S170" s="127">
        <f t="shared" si="83"/>
        <v>0</v>
      </c>
      <c r="T170" s="151">
        <f t="shared" si="84"/>
        <v>0</v>
      </c>
      <c r="U170" s="109">
        <f t="shared" si="85"/>
        <v>0</v>
      </c>
      <c r="V170" s="127">
        <f t="shared" si="86"/>
        <v>0</v>
      </c>
      <c r="W170" s="127">
        <f t="shared" si="87"/>
        <v>0</v>
      </c>
      <c r="X170" s="127">
        <f t="shared" si="88"/>
        <v>0</v>
      </c>
      <c r="Y170" s="127">
        <f t="shared" si="89"/>
        <v>0</v>
      </c>
      <c r="Z170" s="127">
        <f t="shared" si="90"/>
        <v>0</v>
      </c>
      <c r="AA170" s="151">
        <f t="shared" si="91"/>
        <v>0</v>
      </c>
      <c r="AB170" s="109">
        <f t="shared" si="92"/>
        <v>0</v>
      </c>
      <c r="AC170" s="127">
        <f t="shared" si="93"/>
        <v>0</v>
      </c>
      <c r="AD170" s="127">
        <f t="shared" si="94"/>
        <v>0</v>
      </c>
      <c r="AE170" s="127">
        <f t="shared" si="95"/>
        <v>0</v>
      </c>
      <c r="AF170" s="127">
        <f t="shared" si="96"/>
        <v>0</v>
      </c>
      <c r="AG170" s="127">
        <f t="shared" si="97"/>
        <v>0</v>
      </c>
      <c r="AH170" s="151">
        <f t="shared" si="98"/>
        <v>0</v>
      </c>
      <c r="AI170" s="255">
        <f t="shared" si="99"/>
        <v>0</v>
      </c>
      <c r="AJ170" s="127">
        <f t="shared" si="100"/>
        <v>0</v>
      </c>
      <c r="AK170" s="127">
        <f t="shared" si="101"/>
        <v>0</v>
      </c>
      <c r="AL170" s="285">
        <f t="shared" si="102"/>
        <v>0</v>
      </c>
      <c r="AM170" s="305">
        <f t="shared" si="103"/>
        <v>0</v>
      </c>
      <c r="AN170" s="322">
        <f t="shared" si="104"/>
        <v>0</v>
      </c>
      <c r="AO170" s="343"/>
      <c r="AP170" s="339"/>
      <c r="AQ170" s="339"/>
      <c r="AR170" s="339"/>
    </row>
    <row r="171" spans="1:44">
      <c r="A171" s="3"/>
      <c r="B171" s="13" t="s">
        <v>247</v>
      </c>
      <c r="C171" s="35" t="str">
        <f t="shared" si="69"/>
        <v>-：（～）ｈ</v>
      </c>
      <c r="D171" s="52"/>
      <c r="E171" s="66"/>
      <c r="F171" s="89" t="str">
        <f t="shared" si="70"/>
        <v>-</v>
      </c>
      <c r="G171" s="109">
        <f t="shared" si="71"/>
        <v>0</v>
      </c>
      <c r="H171" s="127">
        <f t="shared" si="72"/>
        <v>0</v>
      </c>
      <c r="I171" s="127">
        <f t="shared" si="73"/>
        <v>0</v>
      </c>
      <c r="J171" s="127">
        <f t="shared" si="74"/>
        <v>0</v>
      </c>
      <c r="K171" s="127">
        <f t="shared" si="75"/>
        <v>0</v>
      </c>
      <c r="L171" s="127">
        <f t="shared" si="76"/>
        <v>0</v>
      </c>
      <c r="M171" s="151">
        <f t="shared" si="77"/>
        <v>0</v>
      </c>
      <c r="N171" s="109">
        <f t="shared" si="78"/>
        <v>0</v>
      </c>
      <c r="O171" s="127">
        <f t="shared" si="79"/>
        <v>0</v>
      </c>
      <c r="P171" s="127">
        <f t="shared" si="80"/>
        <v>0</v>
      </c>
      <c r="Q171" s="127">
        <f t="shared" si="81"/>
        <v>0</v>
      </c>
      <c r="R171" s="127">
        <f t="shared" si="82"/>
        <v>0</v>
      </c>
      <c r="S171" s="127">
        <f t="shared" si="83"/>
        <v>0</v>
      </c>
      <c r="T171" s="151">
        <f t="shared" si="84"/>
        <v>0</v>
      </c>
      <c r="U171" s="109">
        <f t="shared" si="85"/>
        <v>0</v>
      </c>
      <c r="V171" s="127">
        <f t="shared" si="86"/>
        <v>0</v>
      </c>
      <c r="W171" s="127">
        <f t="shared" si="87"/>
        <v>0</v>
      </c>
      <c r="X171" s="127">
        <f t="shared" si="88"/>
        <v>0</v>
      </c>
      <c r="Y171" s="127">
        <f t="shared" si="89"/>
        <v>0</v>
      </c>
      <c r="Z171" s="127">
        <f t="shared" si="90"/>
        <v>0</v>
      </c>
      <c r="AA171" s="151">
        <f t="shared" si="91"/>
        <v>0</v>
      </c>
      <c r="AB171" s="109">
        <f t="shared" si="92"/>
        <v>0</v>
      </c>
      <c r="AC171" s="127">
        <f t="shared" si="93"/>
        <v>0</v>
      </c>
      <c r="AD171" s="127">
        <f t="shared" si="94"/>
        <v>0</v>
      </c>
      <c r="AE171" s="127">
        <f t="shared" si="95"/>
        <v>0</v>
      </c>
      <c r="AF171" s="127">
        <f t="shared" si="96"/>
        <v>0</v>
      </c>
      <c r="AG171" s="127">
        <f t="shared" si="97"/>
        <v>0</v>
      </c>
      <c r="AH171" s="151">
        <f t="shared" si="98"/>
        <v>0</v>
      </c>
      <c r="AI171" s="255">
        <f t="shared" si="99"/>
        <v>0</v>
      </c>
      <c r="AJ171" s="127">
        <f t="shared" si="100"/>
        <v>0</v>
      </c>
      <c r="AK171" s="127">
        <f t="shared" si="101"/>
        <v>0</v>
      </c>
      <c r="AL171" s="285">
        <f t="shared" si="102"/>
        <v>0</v>
      </c>
      <c r="AM171" s="305">
        <f t="shared" si="103"/>
        <v>0</v>
      </c>
      <c r="AN171" s="322">
        <f t="shared" si="104"/>
        <v>0</v>
      </c>
      <c r="AO171" s="343"/>
      <c r="AP171" s="339"/>
      <c r="AQ171" s="339"/>
      <c r="AR171" s="339"/>
    </row>
    <row r="172" spans="1:44">
      <c r="A172" s="3"/>
      <c r="B172" s="13" t="s">
        <v>248</v>
      </c>
      <c r="C172" s="35" t="str">
        <f t="shared" si="69"/>
        <v>-：（～）ｈ</v>
      </c>
      <c r="D172" s="52"/>
      <c r="E172" s="66"/>
      <c r="F172" s="89" t="str">
        <f t="shared" si="70"/>
        <v>-</v>
      </c>
      <c r="G172" s="109">
        <f t="shared" si="71"/>
        <v>0</v>
      </c>
      <c r="H172" s="127">
        <f t="shared" si="72"/>
        <v>0</v>
      </c>
      <c r="I172" s="127">
        <f t="shared" si="73"/>
        <v>0</v>
      </c>
      <c r="J172" s="127">
        <f t="shared" si="74"/>
        <v>0</v>
      </c>
      <c r="K172" s="127">
        <f t="shared" si="75"/>
        <v>0</v>
      </c>
      <c r="L172" s="127">
        <f t="shared" si="76"/>
        <v>0</v>
      </c>
      <c r="M172" s="151">
        <f t="shared" si="77"/>
        <v>0</v>
      </c>
      <c r="N172" s="109">
        <f t="shared" si="78"/>
        <v>0</v>
      </c>
      <c r="O172" s="127">
        <f t="shared" si="79"/>
        <v>0</v>
      </c>
      <c r="P172" s="127">
        <f t="shared" si="80"/>
        <v>0</v>
      </c>
      <c r="Q172" s="127">
        <f t="shared" si="81"/>
        <v>0</v>
      </c>
      <c r="R172" s="127">
        <f t="shared" si="82"/>
        <v>0</v>
      </c>
      <c r="S172" s="127">
        <f t="shared" si="83"/>
        <v>0</v>
      </c>
      <c r="T172" s="151">
        <f t="shared" si="84"/>
        <v>0</v>
      </c>
      <c r="U172" s="109">
        <f t="shared" si="85"/>
        <v>0</v>
      </c>
      <c r="V172" s="127">
        <f t="shared" si="86"/>
        <v>0</v>
      </c>
      <c r="W172" s="127">
        <f t="shared" si="87"/>
        <v>0</v>
      </c>
      <c r="X172" s="127">
        <f t="shared" si="88"/>
        <v>0</v>
      </c>
      <c r="Y172" s="127">
        <f t="shared" si="89"/>
        <v>0</v>
      </c>
      <c r="Z172" s="127">
        <f t="shared" si="90"/>
        <v>0</v>
      </c>
      <c r="AA172" s="151">
        <f t="shared" si="91"/>
        <v>0</v>
      </c>
      <c r="AB172" s="109">
        <f t="shared" si="92"/>
        <v>0</v>
      </c>
      <c r="AC172" s="127">
        <f t="shared" si="93"/>
        <v>0</v>
      </c>
      <c r="AD172" s="127">
        <f t="shared" si="94"/>
        <v>0</v>
      </c>
      <c r="AE172" s="127">
        <f t="shared" si="95"/>
        <v>0</v>
      </c>
      <c r="AF172" s="127">
        <f t="shared" si="96"/>
        <v>0</v>
      </c>
      <c r="AG172" s="127">
        <f t="shared" si="97"/>
        <v>0</v>
      </c>
      <c r="AH172" s="151">
        <f t="shared" si="98"/>
        <v>0</v>
      </c>
      <c r="AI172" s="255">
        <f t="shared" si="99"/>
        <v>0</v>
      </c>
      <c r="AJ172" s="127">
        <f t="shared" si="100"/>
        <v>0</v>
      </c>
      <c r="AK172" s="127">
        <f t="shared" si="101"/>
        <v>0</v>
      </c>
      <c r="AL172" s="285">
        <f t="shared" si="102"/>
        <v>0</v>
      </c>
      <c r="AM172" s="305">
        <f t="shared" si="103"/>
        <v>0</v>
      </c>
      <c r="AN172" s="322">
        <f t="shared" si="104"/>
        <v>0</v>
      </c>
      <c r="AO172" s="343"/>
      <c r="AP172" s="339"/>
      <c r="AQ172" s="339"/>
      <c r="AR172" s="339"/>
    </row>
    <row r="173" spans="1:44">
      <c r="A173" s="3"/>
      <c r="B173" s="13" t="s">
        <v>249</v>
      </c>
      <c r="C173" s="35" t="str">
        <f t="shared" si="69"/>
        <v>-：（～）ｈ</v>
      </c>
      <c r="D173" s="52"/>
      <c r="E173" s="66"/>
      <c r="F173" s="89" t="str">
        <f t="shared" si="70"/>
        <v>-</v>
      </c>
      <c r="G173" s="109">
        <f t="shared" si="71"/>
        <v>0</v>
      </c>
      <c r="H173" s="127">
        <f t="shared" si="72"/>
        <v>0</v>
      </c>
      <c r="I173" s="127">
        <f t="shared" si="73"/>
        <v>0</v>
      </c>
      <c r="J173" s="127">
        <f t="shared" si="74"/>
        <v>0</v>
      </c>
      <c r="K173" s="127">
        <f t="shared" si="75"/>
        <v>0</v>
      </c>
      <c r="L173" s="127">
        <f t="shared" si="76"/>
        <v>0</v>
      </c>
      <c r="M173" s="151">
        <f t="shared" si="77"/>
        <v>0</v>
      </c>
      <c r="N173" s="109">
        <f t="shared" si="78"/>
        <v>0</v>
      </c>
      <c r="O173" s="127">
        <f t="shared" si="79"/>
        <v>0</v>
      </c>
      <c r="P173" s="127">
        <f t="shared" si="80"/>
        <v>0</v>
      </c>
      <c r="Q173" s="127">
        <f t="shared" si="81"/>
        <v>0</v>
      </c>
      <c r="R173" s="127">
        <f t="shared" si="82"/>
        <v>0</v>
      </c>
      <c r="S173" s="127">
        <f t="shared" si="83"/>
        <v>0</v>
      </c>
      <c r="T173" s="151">
        <f t="shared" si="84"/>
        <v>0</v>
      </c>
      <c r="U173" s="109">
        <f t="shared" si="85"/>
        <v>0</v>
      </c>
      <c r="V173" s="127">
        <f t="shared" si="86"/>
        <v>0</v>
      </c>
      <c r="W173" s="127">
        <f t="shared" si="87"/>
        <v>0</v>
      </c>
      <c r="X173" s="127">
        <f t="shared" si="88"/>
        <v>0</v>
      </c>
      <c r="Y173" s="127">
        <f t="shared" si="89"/>
        <v>0</v>
      </c>
      <c r="Z173" s="127">
        <f t="shared" si="90"/>
        <v>0</v>
      </c>
      <c r="AA173" s="151">
        <f t="shared" si="91"/>
        <v>0</v>
      </c>
      <c r="AB173" s="109">
        <f t="shared" si="92"/>
        <v>0</v>
      </c>
      <c r="AC173" s="127">
        <f t="shared" si="93"/>
        <v>0</v>
      </c>
      <c r="AD173" s="127">
        <f t="shared" si="94"/>
        <v>0</v>
      </c>
      <c r="AE173" s="127">
        <f t="shared" si="95"/>
        <v>0</v>
      </c>
      <c r="AF173" s="127">
        <f t="shared" si="96"/>
        <v>0</v>
      </c>
      <c r="AG173" s="127">
        <f t="shared" si="97"/>
        <v>0</v>
      </c>
      <c r="AH173" s="151">
        <f t="shared" si="98"/>
        <v>0</v>
      </c>
      <c r="AI173" s="255">
        <f t="shared" si="99"/>
        <v>0</v>
      </c>
      <c r="AJ173" s="127">
        <f t="shared" si="100"/>
        <v>0</v>
      </c>
      <c r="AK173" s="127">
        <f t="shared" si="101"/>
        <v>0</v>
      </c>
      <c r="AL173" s="285">
        <f t="shared" si="102"/>
        <v>0</v>
      </c>
      <c r="AM173" s="305">
        <f t="shared" si="103"/>
        <v>0</v>
      </c>
      <c r="AN173" s="322">
        <f t="shared" si="104"/>
        <v>0</v>
      </c>
      <c r="AO173" s="343"/>
      <c r="AP173" s="339"/>
      <c r="AQ173" s="339"/>
      <c r="AR173" s="339"/>
    </row>
    <row r="174" spans="1:44">
      <c r="A174" s="3"/>
      <c r="B174" s="13" t="s">
        <v>189</v>
      </c>
      <c r="C174" s="35" t="str">
        <f t="shared" si="69"/>
        <v>-：（～）ｈ</v>
      </c>
      <c r="D174" s="52"/>
      <c r="E174" s="66"/>
      <c r="F174" s="89" t="str">
        <f t="shared" si="70"/>
        <v>-</v>
      </c>
      <c r="G174" s="109">
        <f t="shared" si="71"/>
        <v>0</v>
      </c>
      <c r="H174" s="127">
        <f t="shared" si="72"/>
        <v>0</v>
      </c>
      <c r="I174" s="127">
        <f t="shared" si="73"/>
        <v>0</v>
      </c>
      <c r="J174" s="127">
        <f t="shared" si="74"/>
        <v>0</v>
      </c>
      <c r="K174" s="127">
        <f t="shared" si="75"/>
        <v>0</v>
      </c>
      <c r="L174" s="127">
        <f t="shared" si="76"/>
        <v>0</v>
      </c>
      <c r="M174" s="151">
        <f t="shared" si="77"/>
        <v>0</v>
      </c>
      <c r="N174" s="109">
        <f t="shared" si="78"/>
        <v>0</v>
      </c>
      <c r="O174" s="127">
        <f t="shared" si="79"/>
        <v>0</v>
      </c>
      <c r="P174" s="127">
        <f t="shared" si="80"/>
        <v>0</v>
      </c>
      <c r="Q174" s="127">
        <f t="shared" si="81"/>
        <v>0</v>
      </c>
      <c r="R174" s="127">
        <f t="shared" si="82"/>
        <v>0</v>
      </c>
      <c r="S174" s="127">
        <f t="shared" si="83"/>
        <v>0</v>
      </c>
      <c r="T174" s="151">
        <f t="shared" si="84"/>
        <v>0</v>
      </c>
      <c r="U174" s="109">
        <f t="shared" si="85"/>
        <v>0</v>
      </c>
      <c r="V174" s="127">
        <f t="shared" si="86"/>
        <v>0</v>
      </c>
      <c r="W174" s="127">
        <f t="shared" si="87"/>
        <v>0</v>
      </c>
      <c r="X174" s="127">
        <f t="shared" si="88"/>
        <v>0</v>
      </c>
      <c r="Y174" s="127">
        <f t="shared" si="89"/>
        <v>0</v>
      </c>
      <c r="Z174" s="127">
        <f t="shared" si="90"/>
        <v>0</v>
      </c>
      <c r="AA174" s="151">
        <f t="shared" si="91"/>
        <v>0</v>
      </c>
      <c r="AB174" s="109">
        <f t="shared" si="92"/>
        <v>0</v>
      </c>
      <c r="AC174" s="127">
        <f t="shared" si="93"/>
        <v>0</v>
      </c>
      <c r="AD174" s="127">
        <f t="shared" si="94"/>
        <v>0</v>
      </c>
      <c r="AE174" s="127">
        <f t="shared" si="95"/>
        <v>0</v>
      </c>
      <c r="AF174" s="127">
        <f t="shared" si="96"/>
        <v>0</v>
      </c>
      <c r="AG174" s="127">
        <f t="shared" si="97"/>
        <v>0</v>
      </c>
      <c r="AH174" s="151">
        <f t="shared" si="98"/>
        <v>0</v>
      </c>
      <c r="AI174" s="255">
        <f t="shared" si="99"/>
        <v>0</v>
      </c>
      <c r="AJ174" s="127">
        <f t="shared" si="100"/>
        <v>0</v>
      </c>
      <c r="AK174" s="127">
        <f t="shared" si="101"/>
        <v>0</v>
      </c>
      <c r="AL174" s="285">
        <f t="shared" si="102"/>
        <v>0</v>
      </c>
      <c r="AM174" s="305">
        <f t="shared" si="103"/>
        <v>0</v>
      </c>
      <c r="AN174" s="322">
        <f t="shared" si="104"/>
        <v>0</v>
      </c>
      <c r="AO174" s="343"/>
      <c r="AP174" s="339"/>
      <c r="AQ174" s="339"/>
      <c r="AR174" s="339"/>
    </row>
    <row r="175" spans="1:44">
      <c r="A175" s="3"/>
      <c r="B175" s="13" t="s">
        <v>268</v>
      </c>
      <c r="C175" s="36" t="str">
        <f t="shared" si="69"/>
        <v>-：（～）ｈ</v>
      </c>
      <c r="D175" s="53"/>
      <c r="E175" s="67"/>
      <c r="F175" s="90" t="str">
        <f t="shared" si="70"/>
        <v>-</v>
      </c>
      <c r="G175" s="110">
        <f t="shared" si="71"/>
        <v>0</v>
      </c>
      <c r="H175" s="128">
        <f t="shared" si="72"/>
        <v>0</v>
      </c>
      <c r="I175" s="128">
        <f t="shared" si="73"/>
        <v>0</v>
      </c>
      <c r="J175" s="128">
        <f t="shared" si="74"/>
        <v>0</v>
      </c>
      <c r="K175" s="128">
        <f t="shared" si="75"/>
        <v>0</v>
      </c>
      <c r="L175" s="128">
        <f t="shared" si="76"/>
        <v>0</v>
      </c>
      <c r="M175" s="152">
        <f t="shared" si="77"/>
        <v>0</v>
      </c>
      <c r="N175" s="110">
        <f t="shared" si="78"/>
        <v>0</v>
      </c>
      <c r="O175" s="128">
        <f t="shared" si="79"/>
        <v>0</v>
      </c>
      <c r="P175" s="128">
        <f t="shared" si="80"/>
        <v>0</v>
      </c>
      <c r="Q175" s="128">
        <f t="shared" si="81"/>
        <v>0</v>
      </c>
      <c r="R175" s="128">
        <f t="shared" si="82"/>
        <v>0</v>
      </c>
      <c r="S175" s="128">
        <f t="shared" si="83"/>
        <v>0</v>
      </c>
      <c r="T175" s="152">
        <f t="shared" si="84"/>
        <v>0</v>
      </c>
      <c r="U175" s="110">
        <f t="shared" si="85"/>
        <v>0</v>
      </c>
      <c r="V175" s="128">
        <f t="shared" si="86"/>
        <v>0</v>
      </c>
      <c r="W175" s="128">
        <f t="shared" si="87"/>
        <v>0</v>
      </c>
      <c r="X175" s="128">
        <f t="shared" si="88"/>
        <v>0</v>
      </c>
      <c r="Y175" s="128">
        <f t="shared" si="89"/>
        <v>0</v>
      </c>
      <c r="Z175" s="128">
        <f t="shared" si="90"/>
        <v>0</v>
      </c>
      <c r="AA175" s="152">
        <f t="shared" si="91"/>
        <v>0</v>
      </c>
      <c r="AB175" s="110">
        <f t="shared" si="92"/>
        <v>0</v>
      </c>
      <c r="AC175" s="128">
        <f t="shared" si="93"/>
        <v>0</v>
      </c>
      <c r="AD175" s="128">
        <f t="shared" si="94"/>
        <v>0</v>
      </c>
      <c r="AE175" s="128">
        <f t="shared" si="95"/>
        <v>0</v>
      </c>
      <c r="AF175" s="128">
        <f t="shared" si="96"/>
        <v>0</v>
      </c>
      <c r="AG175" s="128">
        <f t="shared" si="97"/>
        <v>0</v>
      </c>
      <c r="AH175" s="152">
        <f t="shared" si="98"/>
        <v>0</v>
      </c>
      <c r="AI175" s="256">
        <f t="shared" si="99"/>
        <v>0</v>
      </c>
      <c r="AJ175" s="128">
        <f t="shared" si="100"/>
        <v>0</v>
      </c>
      <c r="AK175" s="128">
        <f t="shared" si="101"/>
        <v>0</v>
      </c>
      <c r="AL175" s="286">
        <f t="shared" si="102"/>
        <v>0</v>
      </c>
      <c r="AM175" s="306">
        <f t="shared" si="103"/>
        <v>0</v>
      </c>
      <c r="AN175" s="323">
        <f t="shared" si="104"/>
        <v>0</v>
      </c>
      <c r="AO175" s="344"/>
      <c r="AP175" s="339"/>
      <c r="AQ175" s="339"/>
      <c r="AR175" s="339"/>
    </row>
    <row r="176" spans="1:44" ht="13.5" customHeight="1">
      <c r="A176" s="3"/>
      <c r="C176" s="37"/>
      <c r="D176" s="54"/>
      <c r="E176" s="54"/>
      <c r="F176" s="54"/>
      <c r="G176" s="111"/>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c r="AG176" s="129"/>
      <c r="AH176" s="129"/>
      <c r="AI176" s="257" t="s">
        <v>241</v>
      </c>
      <c r="AJ176" s="257"/>
      <c r="AK176" s="257"/>
      <c r="AL176" s="257"/>
      <c r="AM176" s="307"/>
      <c r="AN176" s="324">
        <f>SUM(AN151:AO175)</f>
        <v>4.58</v>
      </c>
      <c r="AO176" s="345"/>
      <c r="AP176" s="129"/>
      <c r="AQ176" s="129"/>
      <c r="AR176" s="129"/>
    </row>
    <row r="177" spans="1:44" ht="13.5" customHeight="1">
      <c r="A177" s="3"/>
      <c r="C177" s="37"/>
      <c r="D177" s="54"/>
      <c r="E177" s="54"/>
      <c r="F177" s="54"/>
      <c r="G177" s="111"/>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257"/>
      <c r="AJ177" s="257"/>
      <c r="AK177" s="257"/>
      <c r="AL177" s="257"/>
      <c r="AM177" s="257"/>
      <c r="AN177" s="325"/>
      <c r="AO177" s="325"/>
      <c r="AP177" s="129"/>
      <c r="AQ177" s="129"/>
      <c r="AR177" s="129"/>
    </row>
    <row r="178" spans="1:44" ht="14.25">
      <c r="A178" s="3"/>
      <c r="C178" s="15" t="s">
        <v>51</v>
      </c>
      <c r="D178" s="54"/>
      <c r="E178" s="54"/>
      <c r="F178" s="54"/>
      <c r="G178" s="111"/>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c r="AG178" s="129"/>
      <c r="AH178" s="129"/>
      <c r="AI178" s="129"/>
      <c r="AJ178" s="129"/>
      <c r="AK178" s="129"/>
      <c r="AL178" s="129"/>
      <c r="AM178" s="129"/>
      <c r="AN178" s="129"/>
      <c r="AO178" s="129"/>
      <c r="AP178" s="129"/>
      <c r="AQ178" s="129"/>
      <c r="AR178" s="129"/>
    </row>
    <row r="179" spans="1:44">
      <c r="A179" s="3"/>
      <c r="C179" s="37"/>
      <c r="D179" s="54"/>
      <c r="E179" s="54"/>
      <c r="F179" s="54"/>
      <c r="G179" s="111"/>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c r="AG179" s="129"/>
      <c r="AH179" s="129"/>
      <c r="AI179" s="129"/>
      <c r="AJ179" s="129"/>
      <c r="AK179" s="129"/>
      <c r="AL179" s="129"/>
      <c r="AM179" s="129"/>
      <c r="AN179" s="129"/>
      <c r="AO179" s="129"/>
      <c r="AP179" s="129"/>
      <c r="AQ179" s="129"/>
      <c r="AR179" s="129"/>
    </row>
    <row r="180" spans="1:44">
      <c r="A180" s="3"/>
      <c r="C180" s="2" t="s">
        <v>212</v>
      </c>
      <c r="D180" s="54"/>
      <c r="E180" s="54"/>
      <c r="F180" s="54"/>
      <c r="G180" s="111"/>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c r="AG180" s="129"/>
      <c r="AH180" s="129"/>
      <c r="AI180" s="129"/>
      <c r="AJ180" s="129"/>
      <c r="AK180" s="129"/>
      <c r="AL180" s="129"/>
      <c r="AM180" s="129"/>
      <c r="AN180" s="129"/>
      <c r="AO180" s="129"/>
      <c r="AP180" s="129"/>
      <c r="AQ180" s="129"/>
      <c r="AR180" s="129"/>
    </row>
    <row r="181" spans="1:44">
      <c r="A181" s="3"/>
      <c r="C181" s="29" t="s">
        <v>8</v>
      </c>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row>
    <row r="182" spans="1:44">
      <c r="A182" s="3"/>
      <c r="C182" s="38" t="s">
        <v>143</v>
      </c>
      <c r="AF182" s="54"/>
      <c r="AG182" s="54"/>
      <c r="AH182" s="54"/>
      <c r="AI182" s="54"/>
      <c r="AJ182" s="54"/>
      <c r="AK182" s="54"/>
      <c r="AL182" s="54"/>
      <c r="AM182" s="54"/>
      <c r="AN182" s="54"/>
      <c r="AO182" s="54"/>
      <c r="AP182" s="54"/>
    </row>
    <row r="183" spans="1:44">
      <c r="A183" s="3"/>
      <c r="C183" s="38" t="s">
        <v>15</v>
      </c>
      <c r="AF183" s="54"/>
      <c r="AG183" s="54"/>
      <c r="AH183" s="54"/>
      <c r="AI183" s="54"/>
      <c r="AJ183" s="54"/>
      <c r="AK183" s="54"/>
      <c r="AL183" s="54"/>
      <c r="AM183" s="54"/>
      <c r="AN183" s="54"/>
      <c r="AO183" s="54"/>
      <c r="AP183" s="54"/>
    </row>
    <row r="184" spans="1:44">
      <c r="A184" s="3"/>
      <c r="C184" s="38"/>
      <c r="D184" s="55" t="s">
        <v>36</v>
      </c>
      <c r="AF184" s="54"/>
      <c r="AG184" s="54"/>
      <c r="AH184" s="54"/>
      <c r="AI184" s="54"/>
      <c r="AJ184" s="54"/>
      <c r="AK184" s="54"/>
      <c r="AL184" s="54"/>
      <c r="AM184" s="54"/>
      <c r="AN184" s="54"/>
      <c r="AO184" s="54"/>
      <c r="AP184" s="54"/>
    </row>
    <row r="185" spans="1:44">
      <c r="A185" s="3"/>
      <c r="C185" s="38" t="s">
        <v>145</v>
      </c>
      <c r="AF185" s="54"/>
      <c r="AG185" s="54"/>
      <c r="AH185" s="54"/>
      <c r="AI185" s="54"/>
      <c r="AJ185" s="54"/>
      <c r="AK185" s="54"/>
      <c r="AL185" s="54"/>
      <c r="AM185" s="54"/>
      <c r="AN185" s="54"/>
      <c r="AO185" s="54"/>
      <c r="AP185" s="54"/>
    </row>
    <row r="186" spans="1:44">
      <c r="A186" s="3"/>
      <c r="C186" s="38"/>
      <c r="D186" s="55" t="s">
        <v>146</v>
      </c>
      <c r="E186" s="55"/>
      <c r="F186" s="55"/>
      <c r="AF186" s="54"/>
      <c r="AG186" s="54"/>
      <c r="AH186" s="54"/>
      <c r="AI186" s="54"/>
      <c r="AJ186" s="54"/>
      <c r="AK186" s="54"/>
      <c r="AL186" s="54"/>
      <c r="AM186" s="54"/>
      <c r="AN186" s="54"/>
      <c r="AO186" s="54"/>
      <c r="AP186" s="54"/>
    </row>
    <row r="187" spans="1:44">
      <c r="A187" s="3"/>
      <c r="C187" s="38" t="s">
        <v>147</v>
      </c>
      <c r="AF187" s="54"/>
      <c r="AG187" s="54"/>
      <c r="AH187" s="54"/>
      <c r="AI187" s="54"/>
      <c r="AJ187" s="54"/>
      <c r="AK187" s="54"/>
      <c r="AL187" s="54"/>
      <c r="AM187" s="54"/>
      <c r="AN187" s="54"/>
      <c r="AO187" s="54"/>
      <c r="AP187" s="54"/>
    </row>
    <row r="188" spans="1:44">
      <c r="A188" s="3"/>
      <c r="C188" s="38" t="s">
        <v>112</v>
      </c>
    </row>
    <row r="189" spans="1:44">
      <c r="A189" s="3"/>
    </row>
    <row r="190" spans="1:44" ht="14.25">
      <c r="A190" s="3"/>
      <c r="C190" s="15" t="s">
        <v>274</v>
      </c>
    </row>
    <row r="191" spans="1:44" ht="12.75">
      <c r="A191" s="3"/>
    </row>
    <row r="192" spans="1:44">
      <c r="A192" s="3"/>
      <c r="C192" s="39" t="s">
        <v>149</v>
      </c>
      <c r="D192" s="56"/>
      <c r="E192" s="56"/>
      <c r="F192" s="56"/>
      <c r="G192" s="112">
        <v>7.75</v>
      </c>
      <c r="H192" s="112"/>
      <c r="I192" s="132" t="s">
        <v>150</v>
      </c>
      <c r="J192" s="132"/>
      <c r="K192" s="112">
        <v>5</v>
      </c>
      <c r="L192" s="132" t="s">
        <v>152</v>
      </c>
      <c r="M192" s="132"/>
      <c r="N192" s="158">
        <f>G192*K192</f>
        <v>38.75</v>
      </c>
      <c r="O192" s="158"/>
      <c r="P192" s="169" t="s">
        <v>154</v>
      </c>
      <c r="Q192" s="54"/>
      <c r="R192" s="177"/>
      <c r="Z192" s="39" t="s">
        <v>155</v>
      </c>
      <c r="AA192" s="56"/>
      <c r="AB192" s="56"/>
      <c r="AC192" s="202"/>
      <c r="AD192" s="213" t="s">
        <v>144</v>
      </c>
      <c r="AE192" s="222"/>
      <c r="AF192" s="229" t="s">
        <v>125</v>
      </c>
      <c r="AG192" s="229"/>
      <c r="AH192" s="132" t="s">
        <v>157</v>
      </c>
      <c r="AI192" s="229" t="s">
        <v>256</v>
      </c>
      <c r="AJ192" s="229"/>
      <c r="AK192" s="266">
        <v>14.75</v>
      </c>
      <c r="AL192" s="266"/>
      <c r="AM192" s="169" t="s">
        <v>158</v>
      </c>
    </row>
    <row r="193" spans="1:49" ht="12.75">
      <c r="A193" s="3"/>
      <c r="C193" s="40"/>
      <c r="D193" s="57"/>
      <c r="E193" s="57"/>
      <c r="F193" s="57"/>
      <c r="G193" s="57"/>
      <c r="H193" s="57"/>
      <c r="I193" s="133"/>
      <c r="J193" s="133"/>
      <c r="K193" s="138">
        <v>4</v>
      </c>
      <c r="L193" s="133" t="s">
        <v>159</v>
      </c>
      <c r="M193" s="133"/>
      <c r="N193" s="159">
        <f>N192*K193</f>
        <v>155</v>
      </c>
      <c r="O193" s="159"/>
      <c r="P193" s="170" t="s">
        <v>161</v>
      </c>
      <c r="Q193" s="54"/>
      <c r="Z193" s="40"/>
      <c r="AA193" s="57"/>
      <c r="AB193" s="57"/>
      <c r="AC193" s="203"/>
      <c r="AD193" s="214"/>
      <c r="AE193" s="223"/>
      <c r="AF193" s="230"/>
      <c r="AG193" s="230"/>
      <c r="AH193" s="133"/>
      <c r="AI193" s="230"/>
      <c r="AJ193" s="230"/>
      <c r="AK193" s="267"/>
      <c r="AL193" s="267"/>
      <c r="AM193" s="170"/>
    </row>
    <row r="194" spans="1:49">
      <c r="A194" s="3"/>
      <c r="C194" s="10"/>
      <c r="D194" s="10"/>
      <c r="E194" s="10"/>
      <c r="F194" s="10"/>
      <c r="G194" s="10"/>
      <c r="H194" s="10"/>
      <c r="I194" s="10"/>
      <c r="J194" s="10"/>
      <c r="K194" s="10"/>
      <c r="L194" s="10"/>
      <c r="M194" s="10"/>
      <c r="N194" s="10"/>
      <c r="O194" s="10"/>
      <c r="P194" s="10"/>
      <c r="Z194" s="3"/>
      <c r="AA194" s="3"/>
      <c r="AB194" s="3"/>
      <c r="AC194" s="204" t="s">
        <v>1</v>
      </c>
      <c r="AD194" s="3"/>
      <c r="AE194" s="3"/>
      <c r="AF194" s="3"/>
      <c r="AG194" s="3"/>
      <c r="AH194" s="3"/>
      <c r="AI194" s="3"/>
      <c r="AJ194" s="3"/>
      <c r="AK194" s="3"/>
      <c r="AL194" s="3"/>
      <c r="AM194" s="3"/>
      <c r="AU194" s="54"/>
      <c r="AV194" s="54"/>
      <c r="AW194" s="4"/>
    </row>
    <row r="195" spans="1:49">
      <c r="A195" s="3"/>
      <c r="C195" s="10"/>
      <c r="D195" s="10"/>
      <c r="E195" s="10"/>
      <c r="F195" s="10"/>
      <c r="G195" s="10"/>
      <c r="H195" s="10"/>
      <c r="I195" s="2" t="s">
        <v>6</v>
      </c>
      <c r="J195" s="10"/>
      <c r="K195" s="10"/>
      <c r="L195" s="10"/>
      <c r="M195" s="10"/>
      <c r="N195" s="10"/>
      <c r="O195" s="10"/>
      <c r="P195" s="10"/>
      <c r="Z195" s="3"/>
      <c r="AA195" s="3"/>
      <c r="AB195" s="3"/>
      <c r="AC195" s="204"/>
      <c r="AD195" s="3"/>
      <c r="AE195" s="3"/>
      <c r="AF195" s="3"/>
      <c r="AG195" s="3"/>
      <c r="AH195" s="3"/>
      <c r="AI195" s="3"/>
      <c r="AJ195" s="3"/>
      <c r="AK195" s="3"/>
      <c r="AL195" s="3"/>
      <c r="AM195" s="3"/>
      <c r="AU195" s="54"/>
      <c r="AV195" s="54"/>
      <c r="AW195" s="4"/>
    </row>
    <row r="196" spans="1:49" ht="15.95" customHeight="1">
      <c r="A196" s="3"/>
      <c r="C196" s="3"/>
      <c r="D196" s="3"/>
      <c r="E196" s="68" t="s">
        <v>11</v>
      </c>
      <c r="F196" s="91" t="s">
        <v>162</v>
      </c>
      <c r="G196" s="113"/>
      <c r="I196" s="68" t="s">
        <v>53</v>
      </c>
      <c r="J196" s="68"/>
      <c r="K196" s="68" t="s">
        <v>19</v>
      </c>
      <c r="L196" s="68"/>
      <c r="M196" s="91" t="s">
        <v>164</v>
      </c>
      <c r="N196" s="118"/>
      <c r="O196" s="118"/>
      <c r="P196" s="118"/>
      <c r="Q196" s="113"/>
      <c r="R196" s="3"/>
      <c r="S196" s="91" t="s">
        <v>93</v>
      </c>
      <c r="T196" s="118"/>
      <c r="U196" s="118"/>
      <c r="V196" s="118"/>
      <c r="W196" s="113"/>
      <c r="X196" s="3"/>
      <c r="Z196" s="192"/>
      <c r="AA196" s="192"/>
      <c r="AB196" s="192"/>
      <c r="AC196" s="192" t="s">
        <v>65</v>
      </c>
      <c r="AD196" s="192"/>
      <c r="AE196" s="192"/>
      <c r="AF196" s="192" t="s">
        <v>165</v>
      </c>
      <c r="AG196" s="192"/>
      <c r="AH196" s="192"/>
      <c r="AI196" s="192"/>
      <c r="AJ196" s="192"/>
      <c r="AK196" s="192" t="s">
        <v>166</v>
      </c>
      <c r="AL196" s="192"/>
      <c r="AM196" s="192"/>
      <c r="AN196" s="326" t="s">
        <v>16</v>
      </c>
      <c r="AP196" s="352" t="s">
        <v>167</v>
      </c>
      <c r="AQ196" s="361"/>
      <c r="AR196" s="366"/>
      <c r="AU196" s="54"/>
      <c r="AV196" s="54"/>
      <c r="AW196" s="4"/>
    </row>
    <row r="197" spans="1:49" ht="15.95" customHeight="1">
      <c r="A197" s="3"/>
      <c r="C197" s="3"/>
      <c r="D197" s="3"/>
      <c r="E197" s="379" t="s">
        <v>5</v>
      </c>
      <c r="F197" s="92">
        <f t="shared" ref="F197:F221" si="105">IF(E197="","",COUNTIF($C$10:$C$141,E197))</f>
        <v>0</v>
      </c>
      <c r="G197" s="114"/>
      <c r="I197" s="134">
        <f t="shared" ref="I197:I221" si="106">SUMIF($AN$10:$AN$141,E197,$AP$10:$AP$141)</f>
        <v>0</v>
      </c>
      <c r="J197" s="134"/>
      <c r="K197" s="134">
        <f t="shared" ref="K197:K221" si="107">SUMIF($AN$10:$AN$141,E197,$AR$10:$AR$141)</f>
        <v>0</v>
      </c>
      <c r="L197" s="134"/>
      <c r="M197" s="153">
        <f t="shared" ref="M197:M221" si="108">SUM(I197:L197)</f>
        <v>0</v>
      </c>
      <c r="N197" s="160"/>
      <c r="O197" s="165" t="s">
        <v>168</v>
      </c>
      <c r="P197" s="160">
        <f t="shared" ref="P197:P221" si="109">ROUNDDOWN(SUM(M197),1)</f>
        <v>0</v>
      </c>
      <c r="Q197" s="172"/>
      <c r="R197" s="3"/>
      <c r="S197" s="179">
        <f t="shared" ref="S197:S221" si="110">SUMIF($AN$10:$AN$141,E197,$AQ$10:$AQ$141)</f>
        <v>0</v>
      </c>
      <c r="T197" s="183"/>
      <c r="U197" s="165" t="s">
        <v>168</v>
      </c>
      <c r="V197" s="160">
        <f t="shared" ref="V197:V221" si="111">ROUNDDOWN(SUM(S197),1)</f>
        <v>0</v>
      </c>
      <c r="W197" s="172"/>
      <c r="X197" s="3"/>
      <c r="Y197" s="190" t="s">
        <v>14</v>
      </c>
      <c r="Z197" s="193"/>
      <c r="AA197" s="198"/>
      <c r="AB197" s="198"/>
      <c r="AC197" s="383" t="s">
        <v>77</v>
      </c>
      <c r="AD197" s="215" t="s">
        <v>169</v>
      </c>
      <c r="AE197" s="224"/>
      <c r="AF197" s="231" t="s">
        <v>125</v>
      </c>
      <c r="AG197" s="238"/>
      <c r="AH197" s="243" t="s">
        <v>157</v>
      </c>
      <c r="AI197" s="238" t="s">
        <v>250</v>
      </c>
      <c r="AJ197" s="258"/>
      <c r="AK197" s="268">
        <v>7.5</v>
      </c>
      <c r="AL197" s="287"/>
      <c r="AM197" s="308" t="s">
        <v>158</v>
      </c>
      <c r="AN197" s="327" t="str">
        <f t="shared" ref="AN197:AN221" si="112">CONCATENATE(AC197,"：",AD197,"（",AK197,AM197,"）、")</f>
        <v>夜：夜勤（7.5ｈ）、</v>
      </c>
      <c r="AO197" s="2" t="str">
        <f t="shared" ref="AO197:AO221" si="113">IF(AC197="","",AC197)</f>
        <v>夜</v>
      </c>
      <c r="AP197" s="353">
        <v>7.5</v>
      </c>
      <c r="AQ197" s="362"/>
      <c r="AR197" s="367">
        <f t="shared" ref="AR197:AR221" si="114">SUM(AP197:AQ197)</f>
        <v>7.5</v>
      </c>
      <c r="AU197" s="388"/>
      <c r="AV197" s="375"/>
      <c r="AW197" s="4"/>
    </row>
    <row r="198" spans="1:49" ht="15.95" customHeight="1">
      <c r="A198" s="3"/>
      <c r="C198" s="3"/>
      <c r="D198" s="3"/>
      <c r="E198" s="196" t="s">
        <v>217</v>
      </c>
      <c r="F198" s="93">
        <f t="shared" si="105"/>
        <v>0</v>
      </c>
      <c r="G198" s="115"/>
      <c r="I198" s="135">
        <f t="shared" si="106"/>
        <v>0</v>
      </c>
      <c r="J198" s="135"/>
      <c r="K198" s="135">
        <f t="shared" si="107"/>
        <v>0</v>
      </c>
      <c r="L198" s="135"/>
      <c r="M198" s="154">
        <f t="shared" si="108"/>
        <v>0</v>
      </c>
      <c r="N198" s="161"/>
      <c r="O198" s="166" t="s">
        <v>168</v>
      </c>
      <c r="P198" s="161">
        <f t="shared" si="109"/>
        <v>0</v>
      </c>
      <c r="Q198" s="173"/>
      <c r="R198" s="3"/>
      <c r="S198" s="180">
        <f t="shared" si="110"/>
        <v>0</v>
      </c>
      <c r="T198" s="184"/>
      <c r="U198" s="166" t="s">
        <v>168</v>
      </c>
      <c r="V198" s="161">
        <f t="shared" si="111"/>
        <v>0</v>
      </c>
      <c r="W198" s="173"/>
      <c r="X198" s="3"/>
      <c r="Y198" s="190" t="s">
        <v>193</v>
      </c>
      <c r="Z198" s="194"/>
      <c r="AA198" s="199"/>
      <c r="AB198" s="199"/>
      <c r="AC198" s="384" t="s">
        <v>81</v>
      </c>
      <c r="AD198" s="216" t="s">
        <v>170</v>
      </c>
      <c r="AE198" s="225"/>
      <c r="AF198" s="232" t="s">
        <v>250</v>
      </c>
      <c r="AG198" s="239"/>
      <c r="AH198" s="244" t="s">
        <v>157</v>
      </c>
      <c r="AI198" s="239" t="s">
        <v>256</v>
      </c>
      <c r="AJ198" s="259"/>
      <c r="AK198" s="269">
        <v>7.25</v>
      </c>
      <c r="AL198" s="288"/>
      <c r="AM198" s="309" t="s">
        <v>158</v>
      </c>
      <c r="AN198" s="328" t="str">
        <f t="shared" si="112"/>
        <v>明：明け（7.25ｈ）、</v>
      </c>
      <c r="AO198" s="2" t="str">
        <f t="shared" si="113"/>
        <v>明</v>
      </c>
      <c r="AP198" s="354"/>
      <c r="AQ198" s="363">
        <v>7.25</v>
      </c>
      <c r="AR198" s="368">
        <f t="shared" si="114"/>
        <v>7.25</v>
      </c>
      <c r="AU198" s="388"/>
      <c r="AV198" s="375"/>
      <c r="AW198" s="4"/>
    </row>
    <row r="199" spans="1:49" ht="15.95" customHeight="1">
      <c r="A199" s="3"/>
      <c r="C199" s="3"/>
      <c r="D199" s="3"/>
      <c r="E199" s="196" t="s">
        <v>61</v>
      </c>
      <c r="F199" s="93">
        <f t="shared" si="105"/>
        <v>0</v>
      </c>
      <c r="G199" s="115"/>
      <c r="I199" s="135">
        <f t="shared" si="106"/>
        <v>0</v>
      </c>
      <c r="J199" s="135"/>
      <c r="K199" s="135">
        <f t="shared" si="107"/>
        <v>0</v>
      </c>
      <c r="L199" s="135"/>
      <c r="M199" s="154">
        <f t="shared" si="108"/>
        <v>0</v>
      </c>
      <c r="N199" s="161"/>
      <c r="O199" s="166" t="s">
        <v>168</v>
      </c>
      <c r="P199" s="161">
        <f t="shared" si="109"/>
        <v>0</v>
      </c>
      <c r="Q199" s="173"/>
      <c r="R199" s="3"/>
      <c r="S199" s="180">
        <f t="shared" si="110"/>
        <v>0</v>
      </c>
      <c r="T199" s="184"/>
      <c r="U199" s="166" t="s">
        <v>168</v>
      </c>
      <c r="V199" s="161">
        <f t="shared" si="111"/>
        <v>0</v>
      </c>
      <c r="W199" s="173"/>
      <c r="X199" s="3"/>
      <c r="Y199" s="190" t="s">
        <v>194</v>
      </c>
      <c r="Z199" s="195"/>
      <c r="AA199" s="195"/>
      <c r="AB199" s="195"/>
      <c r="AC199" s="385" t="s">
        <v>37</v>
      </c>
      <c r="AD199" s="217" t="s">
        <v>172</v>
      </c>
      <c r="AE199" s="226"/>
      <c r="AF199" s="233" t="s">
        <v>251</v>
      </c>
      <c r="AG199" s="240"/>
      <c r="AH199" s="245" t="s">
        <v>157</v>
      </c>
      <c r="AI199" s="240" t="s">
        <v>257</v>
      </c>
      <c r="AJ199" s="260"/>
      <c r="AK199" s="270">
        <v>7.75</v>
      </c>
      <c r="AL199" s="289"/>
      <c r="AM199" s="310" t="s">
        <v>158</v>
      </c>
      <c r="AN199" s="329" t="str">
        <f t="shared" si="112"/>
        <v>①：日勤Ａ（7.75ｈ）、</v>
      </c>
      <c r="AO199" s="2" t="str">
        <f t="shared" si="113"/>
        <v>①</v>
      </c>
      <c r="AP199" s="355">
        <v>0.57999999999999996</v>
      </c>
      <c r="AQ199" s="355">
        <v>0.75</v>
      </c>
      <c r="AR199" s="369">
        <f t="shared" si="114"/>
        <v>1.33</v>
      </c>
      <c r="AU199" s="388"/>
      <c r="AV199" s="375"/>
      <c r="AW199" s="4"/>
    </row>
    <row r="200" spans="1:49" ht="15.95" customHeight="1">
      <c r="A200" s="3"/>
      <c r="C200" s="3"/>
      <c r="D200" s="3"/>
      <c r="E200" s="196" t="s">
        <v>218</v>
      </c>
      <c r="F200" s="93">
        <f t="shared" si="105"/>
        <v>0</v>
      </c>
      <c r="G200" s="115"/>
      <c r="I200" s="135">
        <f t="shared" si="106"/>
        <v>0</v>
      </c>
      <c r="J200" s="135"/>
      <c r="K200" s="135">
        <f t="shared" si="107"/>
        <v>0</v>
      </c>
      <c r="L200" s="135"/>
      <c r="M200" s="154">
        <f t="shared" si="108"/>
        <v>0</v>
      </c>
      <c r="N200" s="161"/>
      <c r="O200" s="166" t="s">
        <v>168</v>
      </c>
      <c r="P200" s="161">
        <f t="shared" si="109"/>
        <v>0</v>
      </c>
      <c r="Q200" s="173"/>
      <c r="R200" s="3"/>
      <c r="S200" s="180">
        <f t="shared" si="110"/>
        <v>0</v>
      </c>
      <c r="T200" s="184"/>
      <c r="U200" s="166" t="s">
        <v>168</v>
      </c>
      <c r="V200" s="161">
        <f t="shared" si="111"/>
        <v>0</v>
      </c>
      <c r="W200" s="173"/>
      <c r="X200" s="3"/>
      <c r="Y200" s="190" t="s">
        <v>195</v>
      </c>
      <c r="Z200" s="196"/>
      <c r="AA200" s="196"/>
      <c r="AB200" s="196"/>
      <c r="AC200" s="386" t="s">
        <v>90</v>
      </c>
      <c r="AD200" s="218" t="s">
        <v>173</v>
      </c>
      <c r="AE200" s="227"/>
      <c r="AF200" s="234" t="s">
        <v>252</v>
      </c>
      <c r="AG200" s="241"/>
      <c r="AH200" s="246" t="s">
        <v>157</v>
      </c>
      <c r="AI200" s="241" t="s">
        <v>180</v>
      </c>
      <c r="AJ200" s="261"/>
      <c r="AK200" s="271">
        <v>7.75</v>
      </c>
      <c r="AL200" s="290"/>
      <c r="AM200" s="311" t="s">
        <v>158</v>
      </c>
      <c r="AN200" s="330" t="str">
        <f t="shared" si="112"/>
        <v>②：早出（7.75ｈ）、</v>
      </c>
      <c r="AO200" s="2" t="str">
        <f t="shared" si="113"/>
        <v>②</v>
      </c>
      <c r="AP200" s="356">
        <v>2.08</v>
      </c>
      <c r="AQ200" s="356"/>
      <c r="AR200" s="370">
        <f t="shared" si="114"/>
        <v>2.08</v>
      </c>
      <c r="AU200" s="388"/>
      <c r="AV200" s="375"/>
      <c r="AW200" s="4"/>
    </row>
    <row r="201" spans="1:49" ht="15.95" customHeight="1">
      <c r="A201" s="3"/>
      <c r="C201" s="3"/>
      <c r="D201" s="3"/>
      <c r="E201" s="380" t="s">
        <v>219</v>
      </c>
      <c r="F201" s="93">
        <f t="shared" si="105"/>
        <v>0</v>
      </c>
      <c r="G201" s="115"/>
      <c r="I201" s="135">
        <f t="shared" si="106"/>
        <v>0</v>
      </c>
      <c r="J201" s="135"/>
      <c r="K201" s="135">
        <f t="shared" si="107"/>
        <v>0</v>
      </c>
      <c r="L201" s="135"/>
      <c r="M201" s="154">
        <f t="shared" si="108"/>
        <v>0</v>
      </c>
      <c r="N201" s="161"/>
      <c r="O201" s="166" t="s">
        <v>168</v>
      </c>
      <c r="P201" s="161">
        <f t="shared" si="109"/>
        <v>0</v>
      </c>
      <c r="Q201" s="173"/>
      <c r="R201" s="3"/>
      <c r="S201" s="180">
        <f t="shared" si="110"/>
        <v>0</v>
      </c>
      <c r="T201" s="184"/>
      <c r="U201" s="166" t="s">
        <v>168</v>
      </c>
      <c r="V201" s="161">
        <f t="shared" si="111"/>
        <v>0</v>
      </c>
      <c r="W201" s="173"/>
      <c r="X201" s="3"/>
      <c r="Y201" s="190" t="s">
        <v>148</v>
      </c>
      <c r="Z201" s="196"/>
      <c r="AA201" s="196"/>
      <c r="AB201" s="196"/>
      <c r="AC201" s="386" t="s">
        <v>70</v>
      </c>
      <c r="AD201" s="218" t="s">
        <v>59</v>
      </c>
      <c r="AE201" s="227"/>
      <c r="AF201" s="234" t="s">
        <v>151</v>
      </c>
      <c r="AG201" s="241"/>
      <c r="AH201" s="246" t="s">
        <v>157</v>
      </c>
      <c r="AI201" s="241" t="s">
        <v>9</v>
      </c>
      <c r="AJ201" s="261"/>
      <c r="AK201" s="271">
        <v>7.75</v>
      </c>
      <c r="AL201" s="290"/>
      <c r="AM201" s="311" t="s">
        <v>158</v>
      </c>
      <c r="AN201" s="330" t="str">
        <f t="shared" si="112"/>
        <v>③：遅出（7.75ｈ）、</v>
      </c>
      <c r="AO201" s="2" t="str">
        <f t="shared" si="113"/>
        <v>③</v>
      </c>
      <c r="AP201" s="356"/>
      <c r="AQ201" s="356">
        <v>2.5</v>
      </c>
      <c r="AR201" s="370">
        <f t="shared" si="114"/>
        <v>2.5</v>
      </c>
      <c r="AU201" s="388"/>
      <c r="AV201" s="375"/>
      <c r="AW201" s="4"/>
    </row>
    <row r="202" spans="1:49" ht="15.95" customHeight="1">
      <c r="A202" s="3"/>
      <c r="C202" s="3"/>
      <c r="D202" s="3"/>
      <c r="E202" s="380" t="s">
        <v>220</v>
      </c>
      <c r="F202" s="93">
        <f t="shared" si="105"/>
        <v>0</v>
      </c>
      <c r="G202" s="115"/>
      <c r="I202" s="135">
        <f t="shared" si="106"/>
        <v>0</v>
      </c>
      <c r="J202" s="135"/>
      <c r="K202" s="135">
        <f t="shared" si="107"/>
        <v>0</v>
      </c>
      <c r="L202" s="135"/>
      <c r="M202" s="154">
        <f t="shared" si="108"/>
        <v>0</v>
      </c>
      <c r="N202" s="161"/>
      <c r="O202" s="166" t="s">
        <v>168</v>
      </c>
      <c r="P202" s="161">
        <f t="shared" si="109"/>
        <v>0</v>
      </c>
      <c r="Q202" s="173"/>
      <c r="R202" s="3"/>
      <c r="S202" s="180">
        <f t="shared" si="110"/>
        <v>0</v>
      </c>
      <c r="T202" s="184"/>
      <c r="U202" s="166" t="s">
        <v>168</v>
      </c>
      <c r="V202" s="161">
        <f t="shared" si="111"/>
        <v>0</v>
      </c>
      <c r="W202" s="173"/>
      <c r="X202" s="3"/>
      <c r="Y202" s="190" t="s">
        <v>196</v>
      </c>
      <c r="Z202" s="196"/>
      <c r="AA202" s="196"/>
      <c r="AB202" s="196"/>
      <c r="AC202" s="386" t="s">
        <v>43</v>
      </c>
      <c r="AD202" s="218" t="s">
        <v>174</v>
      </c>
      <c r="AE202" s="227"/>
      <c r="AF202" s="234" t="s">
        <v>251</v>
      </c>
      <c r="AG202" s="241"/>
      <c r="AH202" s="246" t="s">
        <v>157</v>
      </c>
      <c r="AI202" s="241" t="s">
        <v>103</v>
      </c>
      <c r="AJ202" s="261"/>
      <c r="AK202" s="271">
        <v>4</v>
      </c>
      <c r="AL202" s="290"/>
      <c r="AM202" s="311" t="s">
        <v>158</v>
      </c>
      <c r="AN202" s="330" t="str">
        <f t="shared" si="112"/>
        <v>⑤：午前Ａ（4ｈ）、</v>
      </c>
      <c r="AO202" s="9" t="str">
        <f t="shared" si="113"/>
        <v>⑤</v>
      </c>
      <c r="AP202" s="356">
        <v>0.57999999999999996</v>
      </c>
      <c r="AQ202" s="356"/>
      <c r="AR202" s="370">
        <f t="shared" si="114"/>
        <v>0.57999999999999996</v>
      </c>
      <c r="AU202" s="388"/>
      <c r="AV202" s="375"/>
      <c r="AW202" s="4"/>
    </row>
    <row r="203" spans="1:49" ht="15.95" customHeight="1">
      <c r="A203" s="3"/>
      <c r="C203" s="3"/>
      <c r="D203" s="3"/>
      <c r="E203" s="196" t="s">
        <v>221</v>
      </c>
      <c r="F203" s="93">
        <f t="shared" si="105"/>
        <v>0</v>
      </c>
      <c r="G203" s="115"/>
      <c r="I203" s="135">
        <f t="shared" si="106"/>
        <v>0</v>
      </c>
      <c r="J203" s="135"/>
      <c r="K203" s="135">
        <f t="shared" si="107"/>
        <v>0</v>
      </c>
      <c r="L203" s="135"/>
      <c r="M203" s="154">
        <f t="shared" si="108"/>
        <v>0</v>
      </c>
      <c r="N203" s="161"/>
      <c r="O203" s="166" t="s">
        <v>168</v>
      </c>
      <c r="P203" s="161">
        <f t="shared" si="109"/>
        <v>0</v>
      </c>
      <c r="Q203" s="173"/>
      <c r="R203" s="3"/>
      <c r="S203" s="180">
        <f t="shared" si="110"/>
        <v>0</v>
      </c>
      <c r="T203" s="184"/>
      <c r="U203" s="166" t="s">
        <v>168</v>
      </c>
      <c r="V203" s="161">
        <f t="shared" si="111"/>
        <v>0</v>
      </c>
      <c r="W203" s="173"/>
      <c r="X203" s="3"/>
      <c r="Y203" s="190" t="s">
        <v>197</v>
      </c>
      <c r="Z203" s="196"/>
      <c r="AA203" s="196"/>
      <c r="AB203" s="196"/>
      <c r="AC203" s="386" t="s">
        <v>123</v>
      </c>
      <c r="AD203" s="218" t="s">
        <v>175</v>
      </c>
      <c r="AE203" s="227"/>
      <c r="AF203" s="234" t="s">
        <v>253</v>
      </c>
      <c r="AG203" s="241"/>
      <c r="AH203" s="246" t="s">
        <v>157</v>
      </c>
      <c r="AI203" s="241" t="s">
        <v>216</v>
      </c>
      <c r="AJ203" s="261"/>
      <c r="AK203" s="271">
        <v>4</v>
      </c>
      <c r="AL203" s="290"/>
      <c r="AM203" s="311" t="s">
        <v>158</v>
      </c>
      <c r="AN203" s="330" t="str">
        <f t="shared" si="112"/>
        <v>⑥：午後Ａ（4ｈ）、</v>
      </c>
      <c r="AO203" s="9" t="str">
        <f t="shared" si="113"/>
        <v>⑥</v>
      </c>
      <c r="AP203" s="356"/>
      <c r="AQ203" s="356">
        <v>1</v>
      </c>
      <c r="AR203" s="370">
        <f t="shared" si="114"/>
        <v>1</v>
      </c>
      <c r="AU203" s="388"/>
      <c r="AV203" s="375"/>
      <c r="AW203" s="4"/>
    </row>
    <row r="204" spans="1:49" ht="15.95" customHeight="1">
      <c r="A204" s="3"/>
      <c r="C204" s="3"/>
      <c r="D204" s="3"/>
      <c r="E204" s="196" t="s">
        <v>273</v>
      </c>
      <c r="F204" s="93">
        <f t="shared" si="105"/>
        <v>0</v>
      </c>
      <c r="G204" s="115"/>
      <c r="I204" s="135">
        <f t="shared" si="106"/>
        <v>0</v>
      </c>
      <c r="J204" s="135"/>
      <c r="K204" s="135">
        <f t="shared" si="107"/>
        <v>0</v>
      </c>
      <c r="L204" s="135"/>
      <c r="M204" s="154">
        <f t="shared" si="108"/>
        <v>0</v>
      </c>
      <c r="N204" s="161"/>
      <c r="O204" s="166" t="s">
        <v>168</v>
      </c>
      <c r="P204" s="161">
        <f t="shared" si="109"/>
        <v>0</v>
      </c>
      <c r="Q204" s="173"/>
      <c r="R204" s="3"/>
      <c r="S204" s="180">
        <f t="shared" si="110"/>
        <v>0</v>
      </c>
      <c r="T204" s="184"/>
      <c r="U204" s="166" t="s">
        <v>168</v>
      </c>
      <c r="V204" s="161">
        <f t="shared" si="111"/>
        <v>0</v>
      </c>
      <c r="W204" s="173"/>
      <c r="X204" s="3"/>
      <c r="Y204" s="190" t="s">
        <v>122</v>
      </c>
      <c r="Z204" s="196"/>
      <c r="AA204" s="196"/>
      <c r="AB204" s="196"/>
      <c r="AC204" s="386" t="s">
        <v>62</v>
      </c>
      <c r="AD204" s="218" t="s">
        <v>160</v>
      </c>
      <c r="AE204" s="227"/>
      <c r="AF204" s="234" t="s">
        <v>254</v>
      </c>
      <c r="AG204" s="241"/>
      <c r="AH204" s="246" t="s">
        <v>157</v>
      </c>
      <c r="AI204" s="241" t="s">
        <v>259</v>
      </c>
      <c r="AJ204" s="261"/>
      <c r="AK204" s="271">
        <v>7</v>
      </c>
      <c r="AL204" s="290"/>
      <c r="AM204" s="311" t="s">
        <v>158</v>
      </c>
      <c r="AN204" s="330" t="str">
        <f t="shared" si="112"/>
        <v>⑦：日勤Ｂ（7ｈ）、</v>
      </c>
      <c r="AO204" s="9" t="str">
        <f t="shared" si="113"/>
        <v>⑦</v>
      </c>
      <c r="AP204" s="356">
        <v>0.25</v>
      </c>
      <c r="AQ204" s="356">
        <v>0.5</v>
      </c>
      <c r="AR204" s="370">
        <f t="shared" si="114"/>
        <v>0.75</v>
      </c>
      <c r="AU204" s="388"/>
      <c r="AV204" s="375"/>
      <c r="AW204" s="4"/>
    </row>
    <row r="205" spans="1:49" ht="15.95" customHeight="1">
      <c r="A205" s="3"/>
      <c r="C205" s="3"/>
      <c r="D205" s="3"/>
      <c r="E205" s="196" t="s">
        <v>222</v>
      </c>
      <c r="F205" s="93">
        <f t="shared" si="105"/>
        <v>0</v>
      </c>
      <c r="G205" s="115"/>
      <c r="I205" s="135">
        <f t="shared" si="106"/>
        <v>0</v>
      </c>
      <c r="J205" s="135"/>
      <c r="K205" s="135">
        <f t="shared" si="107"/>
        <v>0</v>
      </c>
      <c r="L205" s="135"/>
      <c r="M205" s="154">
        <f t="shared" si="108"/>
        <v>0</v>
      </c>
      <c r="N205" s="161"/>
      <c r="O205" s="166" t="s">
        <v>168</v>
      </c>
      <c r="P205" s="161">
        <f t="shared" si="109"/>
        <v>0</v>
      </c>
      <c r="Q205" s="173"/>
      <c r="R205" s="3"/>
      <c r="S205" s="180">
        <f t="shared" si="110"/>
        <v>0</v>
      </c>
      <c r="T205" s="184"/>
      <c r="U205" s="166" t="s">
        <v>168</v>
      </c>
      <c r="V205" s="161">
        <f t="shared" si="111"/>
        <v>0</v>
      </c>
      <c r="W205" s="173"/>
      <c r="X205" s="3"/>
      <c r="Y205" s="190" t="s">
        <v>58</v>
      </c>
      <c r="Z205" s="196"/>
      <c r="AA205" s="196"/>
      <c r="AB205" s="196"/>
      <c r="AC205" s="386" t="s">
        <v>57</v>
      </c>
      <c r="AD205" s="218" t="s">
        <v>176</v>
      </c>
      <c r="AE205" s="227"/>
      <c r="AF205" s="234" t="s">
        <v>254</v>
      </c>
      <c r="AG205" s="241"/>
      <c r="AH205" s="246" t="s">
        <v>157</v>
      </c>
      <c r="AI205" s="241" t="s">
        <v>234</v>
      </c>
      <c r="AJ205" s="261"/>
      <c r="AK205" s="271">
        <v>4</v>
      </c>
      <c r="AL205" s="290"/>
      <c r="AM205" s="311" t="s">
        <v>158</v>
      </c>
      <c r="AN205" s="330" t="str">
        <f t="shared" si="112"/>
        <v>⑧：午前Ｂ（4ｈ）、</v>
      </c>
      <c r="AO205" s="9" t="str">
        <f t="shared" si="113"/>
        <v>⑧</v>
      </c>
      <c r="AP205" s="356">
        <v>0.25</v>
      </c>
      <c r="AQ205" s="356"/>
      <c r="AR205" s="370">
        <f t="shared" si="114"/>
        <v>0.25</v>
      </c>
      <c r="AU205" s="388"/>
      <c r="AV205" s="375"/>
      <c r="AW205" s="4"/>
    </row>
    <row r="206" spans="1:49" ht="15.95" customHeight="1">
      <c r="A206" s="3"/>
      <c r="C206" s="3"/>
      <c r="D206" s="3"/>
      <c r="E206" s="196" t="s">
        <v>223</v>
      </c>
      <c r="F206" s="93">
        <f t="shared" si="105"/>
        <v>0</v>
      </c>
      <c r="G206" s="115"/>
      <c r="I206" s="135">
        <f t="shared" si="106"/>
        <v>0</v>
      </c>
      <c r="J206" s="135"/>
      <c r="K206" s="135">
        <f t="shared" si="107"/>
        <v>0</v>
      </c>
      <c r="L206" s="135"/>
      <c r="M206" s="154">
        <f t="shared" si="108"/>
        <v>0</v>
      </c>
      <c r="N206" s="161"/>
      <c r="O206" s="166" t="s">
        <v>168</v>
      </c>
      <c r="P206" s="161">
        <f t="shared" si="109"/>
        <v>0</v>
      </c>
      <c r="Q206" s="173"/>
      <c r="R206" s="3"/>
      <c r="S206" s="180">
        <f t="shared" si="110"/>
        <v>0</v>
      </c>
      <c r="T206" s="184"/>
      <c r="U206" s="166" t="s">
        <v>168</v>
      </c>
      <c r="V206" s="161">
        <f t="shared" si="111"/>
        <v>0</v>
      </c>
      <c r="W206" s="173"/>
      <c r="X206" s="3"/>
      <c r="Y206" s="190" t="s">
        <v>198</v>
      </c>
      <c r="Z206" s="196"/>
      <c r="AA206" s="196"/>
      <c r="AB206" s="196"/>
      <c r="AC206" s="386" t="s">
        <v>129</v>
      </c>
      <c r="AD206" s="218" t="s">
        <v>177</v>
      </c>
      <c r="AE206" s="227"/>
      <c r="AF206" s="234" t="s">
        <v>234</v>
      </c>
      <c r="AG206" s="241"/>
      <c r="AH206" s="246" t="s">
        <v>157</v>
      </c>
      <c r="AI206" s="241" t="s">
        <v>259</v>
      </c>
      <c r="AJ206" s="261"/>
      <c r="AK206" s="271">
        <v>4</v>
      </c>
      <c r="AL206" s="290"/>
      <c r="AM206" s="311" t="s">
        <v>158</v>
      </c>
      <c r="AN206" s="330" t="str">
        <f t="shared" si="112"/>
        <v>⑨：午後Ｂ（4ｈ）、</v>
      </c>
      <c r="AO206" s="9" t="str">
        <f t="shared" si="113"/>
        <v>⑨</v>
      </c>
      <c r="AP206" s="356"/>
      <c r="AQ206" s="356">
        <v>0.5</v>
      </c>
      <c r="AR206" s="370">
        <f t="shared" si="114"/>
        <v>0.5</v>
      </c>
      <c r="AU206" s="388"/>
      <c r="AV206" s="375"/>
      <c r="AW206" s="4"/>
    </row>
    <row r="207" spans="1:49" ht="15.95" customHeight="1">
      <c r="A207" s="3"/>
      <c r="C207" s="3"/>
      <c r="D207" s="3"/>
      <c r="E207" s="196" t="s">
        <v>224</v>
      </c>
      <c r="F207" s="93">
        <f t="shared" si="105"/>
        <v>0</v>
      </c>
      <c r="G207" s="115"/>
      <c r="I207" s="135">
        <f t="shared" si="106"/>
        <v>0</v>
      </c>
      <c r="J207" s="135"/>
      <c r="K207" s="135">
        <f t="shared" si="107"/>
        <v>0</v>
      </c>
      <c r="L207" s="135"/>
      <c r="M207" s="154">
        <f t="shared" si="108"/>
        <v>0</v>
      </c>
      <c r="N207" s="161"/>
      <c r="O207" s="166" t="s">
        <v>168</v>
      </c>
      <c r="P207" s="161">
        <f t="shared" si="109"/>
        <v>0</v>
      </c>
      <c r="Q207" s="173"/>
      <c r="R207" s="3"/>
      <c r="S207" s="180">
        <f t="shared" si="110"/>
        <v>0</v>
      </c>
      <c r="T207" s="184"/>
      <c r="U207" s="166" t="s">
        <v>168</v>
      </c>
      <c r="V207" s="161">
        <f t="shared" si="111"/>
        <v>0</v>
      </c>
      <c r="W207" s="173"/>
      <c r="X207" s="3"/>
      <c r="Y207" s="190" t="s">
        <v>199</v>
      </c>
      <c r="Z207" s="196"/>
      <c r="AA207" s="196"/>
      <c r="AB207" s="196"/>
      <c r="AC207" s="386" t="s">
        <v>72</v>
      </c>
      <c r="AD207" s="218" t="s">
        <v>178</v>
      </c>
      <c r="AE207" s="227"/>
      <c r="AF207" s="234" t="s">
        <v>151</v>
      </c>
      <c r="AG207" s="241"/>
      <c r="AH207" s="246" t="s">
        <v>157</v>
      </c>
      <c r="AI207" s="241" t="s">
        <v>137</v>
      </c>
      <c r="AJ207" s="261"/>
      <c r="AK207" s="271">
        <v>4</v>
      </c>
      <c r="AL207" s="290"/>
      <c r="AM207" s="311" t="s">
        <v>158</v>
      </c>
      <c r="AN207" s="330" t="str">
        <f t="shared" si="112"/>
        <v>⑩：午後Ｃ（4ｈ）、</v>
      </c>
      <c r="AO207" s="9" t="str">
        <f t="shared" si="113"/>
        <v>⑩</v>
      </c>
      <c r="AP207" s="356"/>
      <c r="AQ207" s="356"/>
      <c r="AR207" s="370">
        <f t="shared" si="114"/>
        <v>0</v>
      </c>
      <c r="AU207" s="388"/>
      <c r="AV207" s="375"/>
      <c r="AW207" s="4"/>
    </row>
    <row r="208" spans="1:49" ht="15.95" customHeight="1">
      <c r="A208" s="3"/>
      <c r="C208" s="3"/>
      <c r="D208" s="3"/>
      <c r="E208" s="196" t="s">
        <v>116</v>
      </c>
      <c r="F208" s="93">
        <f t="shared" si="105"/>
        <v>0</v>
      </c>
      <c r="G208" s="115"/>
      <c r="I208" s="135">
        <f t="shared" si="106"/>
        <v>0</v>
      </c>
      <c r="J208" s="135"/>
      <c r="K208" s="135">
        <f t="shared" si="107"/>
        <v>0</v>
      </c>
      <c r="L208" s="135"/>
      <c r="M208" s="154">
        <f t="shared" si="108"/>
        <v>0</v>
      </c>
      <c r="N208" s="161"/>
      <c r="O208" s="166" t="s">
        <v>168</v>
      </c>
      <c r="P208" s="161">
        <f t="shared" si="109"/>
        <v>0</v>
      </c>
      <c r="Q208" s="173"/>
      <c r="R208" s="3"/>
      <c r="S208" s="180">
        <f t="shared" si="110"/>
        <v>0</v>
      </c>
      <c r="T208" s="184"/>
      <c r="U208" s="166" t="s">
        <v>168</v>
      </c>
      <c r="V208" s="161">
        <f t="shared" si="111"/>
        <v>0</v>
      </c>
      <c r="W208" s="173"/>
      <c r="X208" s="3"/>
      <c r="Y208" s="190" t="s">
        <v>200</v>
      </c>
      <c r="Z208" s="196"/>
      <c r="AA208" s="196"/>
      <c r="AB208" s="196"/>
      <c r="AC208" s="386" t="s">
        <v>179</v>
      </c>
      <c r="AD208" s="218" t="s">
        <v>181</v>
      </c>
      <c r="AE208" s="227"/>
      <c r="AF208" s="234" t="s">
        <v>255</v>
      </c>
      <c r="AG208" s="241"/>
      <c r="AH208" s="246" t="s">
        <v>157</v>
      </c>
      <c r="AI208" s="241" t="s">
        <v>9</v>
      </c>
      <c r="AJ208" s="261"/>
      <c r="AK208" s="271">
        <v>4</v>
      </c>
      <c r="AL208" s="290"/>
      <c r="AM208" s="311" t="s">
        <v>158</v>
      </c>
      <c r="AN208" s="330" t="str">
        <f t="shared" si="112"/>
        <v>⑪：午後Ｄ（4ｈ）、</v>
      </c>
      <c r="AO208" s="9" t="str">
        <f t="shared" si="113"/>
        <v>⑪</v>
      </c>
      <c r="AP208" s="356"/>
      <c r="AQ208" s="356">
        <v>3.5</v>
      </c>
      <c r="AR208" s="370">
        <f t="shared" si="114"/>
        <v>3.5</v>
      </c>
      <c r="AU208" s="388"/>
      <c r="AV208" s="375"/>
      <c r="AW208" s="4"/>
    </row>
    <row r="209" spans="1:49" ht="15.95" customHeight="1">
      <c r="A209" s="3"/>
      <c r="C209" s="3"/>
      <c r="D209" s="3"/>
      <c r="E209" s="196" t="s">
        <v>4</v>
      </c>
      <c r="F209" s="93">
        <f t="shared" si="105"/>
        <v>0</v>
      </c>
      <c r="G209" s="115"/>
      <c r="I209" s="135">
        <f t="shared" si="106"/>
        <v>0</v>
      </c>
      <c r="J209" s="135"/>
      <c r="K209" s="135">
        <f t="shared" si="107"/>
        <v>0</v>
      </c>
      <c r="L209" s="135"/>
      <c r="M209" s="154">
        <f t="shared" si="108"/>
        <v>0</v>
      </c>
      <c r="N209" s="161"/>
      <c r="O209" s="166" t="s">
        <v>168</v>
      </c>
      <c r="P209" s="161">
        <f t="shared" si="109"/>
        <v>0</v>
      </c>
      <c r="Q209" s="173"/>
      <c r="R209" s="3"/>
      <c r="S209" s="180">
        <f t="shared" si="110"/>
        <v>0</v>
      </c>
      <c r="T209" s="184"/>
      <c r="U209" s="166" t="s">
        <v>168</v>
      </c>
      <c r="V209" s="161">
        <f t="shared" si="111"/>
        <v>0</v>
      </c>
      <c r="W209" s="173"/>
      <c r="X209" s="3"/>
      <c r="Y209" s="190" t="s">
        <v>79</v>
      </c>
      <c r="Z209" s="196"/>
      <c r="AA209" s="196"/>
      <c r="AB209" s="196"/>
      <c r="AC209" s="386" t="s">
        <v>110</v>
      </c>
      <c r="AD209" s="218" t="s">
        <v>182</v>
      </c>
      <c r="AE209" s="227"/>
      <c r="AF209" s="234" t="s">
        <v>251</v>
      </c>
      <c r="AG209" s="241"/>
      <c r="AH209" s="246" t="s">
        <v>157</v>
      </c>
      <c r="AI209" s="241" t="s">
        <v>259</v>
      </c>
      <c r="AJ209" s="261"/>
      <c r="AK209" s="271">
        <v>7.5</v>
      </c>
      <c r="AL209" s="290"/>
      <c r="AM209" s="311" t="s">
        <v>158</v>
      </c>
      <c r="AN209" s="330" t="str">
        <f t="shared" si="112"/>
        <v>⑱：日勤Ｃ（7.5ｈ）、</v>
      </c>
      <c r="AO209" s="9" t="str">
        <f t="shared" si="113"/>
        <v>⑱</v>
      </c>
      <c r="AP209" s="356">
        <v>0.57999999999999996</v>
      </c>
      <c r="AQ209" s="356">
        <v>0.5</v>
      </c>
      <c r="AR209" s="370">
        <f t="shared" si="114"/>
        <v>1.08</v>
      </c>
      <c r="AU209" s="388"/>
      <c r="AV209" s="375"/>
      <c r="AW209" s="4"/>
    </row>
    <row r="210" spans="1:49" ht="15.95" customHeight="1">
      <c r="A210" s="3"/>
      <c r="C210" s="3"/>
      <c r="D210" s="3"/>
      <c r="E210" s="196" t="s">
        <v>225</v>
      </c>
      <c r="F210" s="93">
        <f t="shared" si="105"/>
        <v>0</v>
      </c>
      <c r="G210" s="115"/>
      <c r="I210" s="135">
        <f t="shared" si="106"/>
        <v>0</v>
      </c>
      <c r="J210" s="135"/>
      <c r="K210" s="135">
        <f t="shared" si="107"/>
        <v>0</v>
      </c>
      <c r="L210" s="135"/>
      <c r="M210" s="154">
        <f t="shared" si="108"/>
        <v>0</v>
      </c>
      <c r="N210" s="161"/>
      <c r="O210" s="166" t="s">
        <v>168</v>
      </c>
      <c r="P210" s="161">
        <f t="shared" si="109"/>
        <v>0</v>
      </c>
      <c r="Q210" s="173"/>
      <c r="R210" s="3"/>
      <c r="S210" s="180">
        <f t="shared" si="110"/>
        <v>0</v>
      </c>
      <c r="T210" s="184"/>
      <c r="U210" s="166" t="s">
        <v>168</v>
      </c>
      <c r="V210" s="161">
        <f t="shared" si="111"/>
        <v>0</v>
      </c>
      <c r="W210" s="173"/>
      <c r="X210" s="3"/>
      <c r="Y210" s="190" t="s">
        <v>201</v>
      </c>
      <c r="Z210" s="196"/>
      <c r="AA210" s="196"/>
      <c r="AB210" s="196"/>
      <c r="AC210" s="386" t="s">
        <v>10</v>
      </c>
      <c r="AD210" s="218" t="s">
        <v>183</v>
      </c>
      <c r="AE210" s="227"/>
      <c r="AF210" s="234" t="s">
        <v>254</v>
      </c>
      <c r="AG210" s="241"/>
      <c r="AH210" s="246" t="s">
        <v>157</v>
      </c>
      <c r="AI210" s="241" t="s">
        <v>234</v>
      </c>
      <c r="AJ210" s="261"/>
      <c r="AK210" s="271">
        <v>4</v>
      </c>
      <c r="AL210" s="290"/>
      <c r="AM210" s="311" t="s">
        <v>158</v>
      </c>
      <c r="AN210" s="330" t="str">
        <f t="shared" si="112"/>
        <v>⑲：午前Ｃ（4ｈ）、</v>
      </c>
      <c r="AO210" s="9" t="str">
        <f t="shared" si="113"/>
        <v>⑲</v>
      </c>
      <c r="AP210" s="356">
        <v>0.25</v>
      </c>
      <c r="AQ210" s="356"/>
      <c r="AR210" s="370">
        <f t="shared" si="114"/>
        <v>0.25</v>
      </c>
      <c r="AU210" s="388"/>
      <c r="AV210" s="375"/>
      <c r="AW210" s="4"/>
    </row>
    <row r="211" spans="1:49" ht="15.95" customHeight="1">
      <c r="A211" s="3"/>
      <c r="C211" s="3"/>
      <c r="D211" s="3"/>
      <c r="E211" s="196" t="s">
        <v>226</v>
      </c>
      <c r="F211" s="93">
        <f t="shared" si="105"/>
        <v>0</v>
      </c>
      <c r="G211" s="115"/>
      <c r="I211" s="135">
        <f t="shared" si="106"/>
        <v>0</v>
      </c>
      <c r="J211" s="135"/>
      <c r="K211" s="135">
        <f t="shared" si="107"/>
        <v>0</v>
      </c>
      <c r="L211" s="135"/>
      <c r="M211" s="154">
        <f t="shared" si="108"/>
        <v>0</v>
      </c>
      <c r="N211" s="161"/>
      <c r="O211" s="166" t="s">
        <v>168</v>
      </c>
      <c r="P211" s="161">
        <f t="shared" si="109"/>
        <v>0</v>
      </c>
      <c r="Q211" s="173"/>
      <c r="R211" s="3"/>
      <c r="S211" s="180">
        <f t="shared" si="110"/>
        <v>0</v>
      </c>
      <c r="T211" s="184"/>
      <c r="U211" s="166" t="s">
        <v>168</v>
      </c>
      <c r="V211" s="161">
        <f t="shared" si="111"/>
        <v>0</v>
      </c>
      <c r="W211" s="173"/>
      <c r="X211" s="3"/>
      <c r="Y211" s="190" t="s">
        <v>39</v>
      </c>
      <c r="Z211" s="196"/>
      <c r="AA211" s="196"/>
      <c r="AB211" s="196"/>
      <c r="AC211" s="386" t="s">
        <v>184</v>
      </c>
      <c r="AD211" s="218" t="s">
        <v>185</v>
      </c>
      <c r="AE211" s="227"/>
      <c r="AF211" s="234" t="s">
        <v>252</v>
      </c>
      <c r="AG211" s="241"/>
      <c r="AH211" s="246" t="s">
        <v>157</v>
      </c>
      <c r="AI211" s="241" t="s">
        <v>260</v>
      </c>
      <c r="AJ211" s="261"/>
      <c r="AK211" s="271">
        <v>4</v>
      </c>
      <c r="AL211" s="290"/>
      <c r="AM211" s="311" t="s">
        <v>158</v>
      </c>
      <c r="AN211" s="330" t="str">
        <f t="shared" si="112"/>
        <v>⑳：午前Ｄ（4ｈ）、</v>
      </c>
      <c r="AO211" s="9" t="str">
        <f t="shared" si="113"/>
        <v>⑳</v>
      </c>
      <c r="AP211" s="356">
        <v>2.08</v>
      </c>
      <c r="AQ211" s="356"/>
      <c r="AR211" s="370">
        <f t="shared" si="114"/>
        <v>2.08</v>
      </c>
      <c r="AU211" s="388"/>
      <c r="AV211" s="375"/>
      <c r="AW211" s="4"/>
    </row>
    <row r="212" spans="1:49" ht="15.95" customHeight="1">
      <c r="A212" s="3"/>
      <c r="C212" s="3"/>
      <c r="D212" s="3"/>
      <c r="E212" s="196" t="s">
        <v>227</v>
      </c>
      <c r="F212" s="93">
        <f t="shared" si="105"/>
        <v>0</v>
      </c>
      <c r="G212" s="115"/>
      <c r="I212" s="135">
        <f t="shared" si="106"/>
        <v>0</v>
      </c>
      <c r="J212" s="135"/>
      <c r="K212" s="135">
        <f t="shared" si="107"/>
        <v>0</v>
      </c>
      <c r="L212" s="135"/>
      <c r="M212" s="154">
        <f t="shared" si="108"/>
        <v>0</v>
      </c>
      <c r="N212" s="161"/>
      <c r="O212" s="166" t="s">
        <v>168</v>
      </c>
      <c r="P212" s="161">
        <f t="shared" si="109"/>
        <v>0</v>
      </c>
      <c r="Q212" s="173"/>
      <c r="R212" s="3"/>
      <c r="S212" s="180">
        <f t="shared" si="110"/>
        <v>0</v>
      </c>
      <c r="T212" s="184"/>
      <c r="U212" s="166" t="s">
        <v>168</v>
      </c>
      <c r="V212" s="161">
        <f t="shared" si="111"/>
        <v>0</v>
      </c>
      <c r="W212" s="173"/>
      <c r="X212" s="3"/>
      <c r="Y212" s="190" t="s">
        <v>202</v>
      </c>
      <c r="Z212" s="196"/>
      <c r="AA212" s="196"/>
      <c r="AB212" s="196"/>
      <c r="AC212" s="386" t="s">
        <v>153</v>
      </c>
      <c r="AD212" s="218" t="s">
        <v>186</v>
      </c>
      <c r="AE212" s="227"/>
      <c r="AF212" s="234"/>
      <c r="AG212" s="241"/>
      <c r="AH212" s="246" t="s">
        <v>157</v>
      </c>
      <c r="AI212" s="241"/>
      <c r="AJ212" s="261"/>
      <c r="AK212" s="271"/>
      <c r="AL212" s="290"/>
      <c r="AM212" s="311" t="s">
        <v>158</v>
      </c>
      <c r="AN212" s="330" t="str">
        <f t="shared" si="112"/>
        <v>公：公休（ｈ）、</v>
      </c>
      <c r="AO212" s="9" t="str">
        <f t="shared" si="113"/>
        <v>公</v>
      </c>
      <c r="AP212" s="356"/>
      <c r="AQ212" s="356"/>
      <c r="AR212" s="370">
        <f t="shared" si="114"/>
        <v>0</v>
      </c>
      <c r="AU212" s="388"/>
      <c r="AV212" s="375"/>
      <c r="AW212" s="4"/>
    </row>
    <row r="213" spans="1:49" ht="15.95" customHeight="1">
      <c r="A213" s="3"/>
      <c r="C213" s="3"/>
      <c r="D213" s="3"/>
      <c r="E213" s="196" t="s">
        <v>31</v>
      </c>
      <c r="F213" s="93">
        <f t="shared" si="105"/>
        <v>0</v>
      </c>
      <c r="G213" s="115"/>
      <c r="I213" s="135">
        <f t="shared" si="106"/>
        <v>0</v>
      </c>
      <c r="J213" s="135"/>
      <c r="K213" s="135">
        <f t="shared" si="107"/>
        <v>0</v>
      </c>
      <c r="L213" s="135"/>
      <c r="M213" s="154">
        <f t="shared" si="108"/>
        <v>0</v>
      </c>
      <c r="N213" s="161"/>
      <c r="O213" s="166" t="s">
        <v>168</v>
      </c>
      <c r="P213" s="161">
        <f t="shared" si="109"/>
        <v>0</v>
      </c>
      <c r="Q213" s="173"/>
      <c r="R213" s="3"/>
      <c r="S213" s="180">
        <f t="shared" si="110"/>
        <v>0</v>
      </c>
      <c r="T213" s="184"/>
      <c r="U213" s="166" t="s">
        <v>168</v>
      </c>
      <c r="V213" s="161">
        <f t="shared" si="111"/>
        <v>0</v>
      </c>
      <c r="W213" s="173"/>
      <c r="X213" s="3"/>
      <c r="Y213" s="190" t="s">
        <v>203</v>
      </c>
      <c r="Z213" s="196"/>
      <c r="AA213" s="196"/>
      <c r="AB213" s="196"/>
      <c r="AC213" s="386" t="s">
        <v>94</v>
      </c>
      <c r="AD213" s="218" t="s">
        <v>187</v>
      </c>
      <c r="AE213" s="227"/>
      <c r="AF213" s="234"/>
      <c r="AG213" s="241"/>
      <c r="AH213" s="246" t="s">
        <v>157</v>
      </c>
      <c r="AI213" s="241"/>
      <c r="AJ213" s="261"/>
      <c r="AK213" s="271"/>
      <c r="AL213" s="290"/>
      <c r="AM213" s="311" t="s">
        <v>158</v>
      </c>
      <c r="AN213" s="330" t="str">
        <f t="shared" si="112"/>
        <v>有：有休（ｈ）、</v>
      </c>
      <c r="AO213" s="9" t="str">
        <f t="shared" si="113"/>
        <v>有</v>
      </c>
      <c r="AP213" s="356"/>
      <c r="AQ213" s="356"/>
      <c r="AR213" s="370">
        <f t="shared" si="114"/>
        <v>0</v>
      </c>
      <c r="AU213" s="388"/>
      <c r="AV213" s="375"/>
      <c r="AW213" s="4"/>
    </row>
    <row r="214" spans="1:49" ht="15.95" customHeight="1">
      <c r="A214" s="3"/>
      <c r="C214" s="3"/>
      <c r="D214" s="3"/>
      <c r="E214" s="196" t="s">
        <v>228</v>
      </c>
      <c r="F214" s="93">
        <f t="shared" si="105"/>
        <v>0</v>
      </c>
      <c r="G214" s="115"/>
      <c r="I214" s="135">
        <f t="shared" si="106"/>
        <v>0</v>
      </c>
      <c r="J214" s="135"/>
      <c r="K214" s="135">
        <f t="shared" si="107"/>
        <v>0</v>
      </c>
      <c r="L214" s="135"/>
      <c r="M214" s="154">
        <f t="shared" si="108"/>
        <v>0</v>
      </c>
      <c r="N214" s="161"/>
      <c r="O214" s="166" t="s">
        <v>168</v>
      </c>
      <c r="P214" s="161">
        <f t="shared" si="109"/>
        <v>0</v>
      </c>
      <c r="Q214" s="173"/>
      <c r="R214" s="3"/>
      <c r="S214" s="180">
        <f t="shared" si="110"/>
        <v>0</v>
      </c>
      <c r="T214" s="184"/>
      <c r="U214" s="166" t="s">
        <v>168</v>
      </c>
      <c r="V214" s="161">
        <f t="shared" si="111"/>
        <v>0</v>
      </c>
      <c r="W214" s="173"/>
      <c r="X214" s="3"/>
      <c r="Y214" s="190" t="s">
        <v>204</v>
      </c>
      <c r="Z214" s="196"/>
      <c r="AA214" s="196"/>
      <c r="AB214" s="196"/>
      <c r="AC214" s="386" t="s">
        <v>188</v>
      </c>
      <c r="AD214" s="218" t="s">
        <v>190</v>
      </c>
      <c r="AE214" s="227"/>
      <c r="AF214" s="234"/>
      <c r="AG214" s="241"/>
      <c r="AH214" s="246" t="s">
        <v>157</v>
      </c>
      <c r="AI214" s="241"/>
      <c r="AJ214" s="261"/>
      <c r="AK214" s="271"/>
      <c r="AL214" s="290"/>
      <c r="AM214" s="311" t="s">
        <v>158</v>
      </c>
      <c r="AN214" s="330" t="str">
        <f t="shared" si="112"/>
        <v>欠：欠勤（ｈ）、</v>
      </c>
      <c r="AO214" s="9" t="str">
        <f t="shared" si="113"/>
        <v>欠</v>
      </c>
      <c r="AP214" s="356"/>
      <c r="AQ214" s="356"/>
      <c r="AR214" s="370">
        <f t="shared" si="114"/>
        <v>0</v>
      </c>
      <c r="AU214" s="388"/>
      <c r="AV214" s="375"/>
      <c r="AW214" s="4"/>
    </row>
    <row r="215" spans="1:49" ht="15.95" customHeight="1">
      <c r="A215" s="3"/>
      <c r="C215" s="3"/>
      <c r="D215" s="3"/>
      <c r="E215" s="196"/>
      <c r="F215" s="93" t="str">
        <f t="shared" si="105"/>
        <v/>
      </c>
      <c r="G215" s="115"/>
      <c r="I215" s="135">
        <f t="shared" si="106"/>
        <v>0</v>
      </c>
      <c r="J215" s="135"/>
      <c r="K215" s="135">
        <f t="shared" si="107"/>
        <v>0</v>
      </c>
      <c r="L215" s="135"/>
      <c r="M215" s="154">
        <f t="shared" si="108"/>
        <v>0</v>
      </c>
      <c r="N215" s="161"/>
      <c r="O215" s="166" t="s">
        <v>168</v>
      </c>
      <c r="P215" s="161">
        <f t="shared" si="109"/>
        <v>0</v>
      </c>
      <c r="Q215" s="173"/>
      <c r="R215" s="3"/>
      <c r="S215" s="180">
        <f t="shared" si="110"/>
        <v>0</v>
      </c>
      <c r="T215" s="184"/>
      <c r="U215" s="166" t="s">
        <v>168</v>
      </c>
      <c r="V215" s="161">
        <f t="shared" si="111"/>
        <v>0</v>
      </c>
      <c r="W215" s="173"/>
      <c r="X215" s="3"/>
      <c r="Y215" s="190" t="s">
        <v>3</v>
      </c>
      <c r="Z215" s="196"/>
      <c r="AA215" s="196"/>
      <c r="AB215" s="196"/>
      <c r="AC215" s="386" t="s">
        <v>74</v>
      </c>
      <c r="AD215" s="218" t="s">
        <v>114</v>
      </c>
      <c r="AE215" s="227"/>
      <c r="AF215" s="234"/>
      <c r="AG215" s="241"/>
      <c r="AH215" s="246" t="s">
        <v>157</v>
      </c>
      <c r="AI215" s="241"/>
      <c r="AJ215" s="261"/>
      <c r="AK215" s="271"/>
      <c r="AL215" s="290"/>
      <c r="AM215" s="311" t="s">
        <v>158</v>
      </c>
      <c r="AN215" s="330" t="str">
        <f t="shared" si="112"/>
        <v>特：特休（ｈ）、</v>
      </c>
      <c r="AO215" s="9" t="str">
        <f t="shared" si="113"/>
        <v>特</v>
      </c>
      <c r="AP215" s="356"/>
      <c r="AQ215" s="356"/>
      <c r="AR215" s="370">
        <f t="shared" si="114"/>
        <v>0</v>
      </c>
      <c r="AU215" s="388"/>
      <c r="AV215" s="375"/>
      <c r="AW215" s="4"/>
    </row>
    <row r="216" spans="1:49" ht="15.95" customHeight="1">
      <c r="A216" s="3"/>
      <c r="C216" s="3"/>
      <c r="D216" s="3"/>
      <c r="E216" s="196"/>
      <c r="F216" s="93" t="str">
        <f t="shared" si="105"/>
        <v/>
      </c>
      <c r="G216" s="115"/>
      <c r="I216" s="135">
        <f t="shared" si="106"/>
        <v>0</v>
      </c>
      <c r="J216" s="135"/>
      <c r="K216" s="135">
        <f t="shared" si="107"/>
        <v>0</v>
      </c>
      <c r="L216" s="135"/>
      <c r="M216" s="154">
        <f t="shared" si="108"/>
        <v>0</v>
      </c>
      <c r="N216" s="161"/>
      <c r="O216" s="166" t="s">
        <v>168</v>
      </c>
      <c r="P216" s="161">
        <f t="shared" si="109"/>
        <v>0</v>
      </c>
      <c r="Q216" s="173"/>
      <c r="R216" s="3"/>
      <c r="S216" s="180">
        <f t="shared" si="110"/>
        <v>0</v>
      </c>
      <c r="T216" s="184"/>
      <c r="U216" s="166" t="s">
        <v>168</v>
      </c>
      <c r="V216" s="161">
        <f t="shared" si="111"/>
        <v>0</v>
      </c>
      <c r="W216" s="173"/>
      <c r="X216" s="3"/>
      <c r="Y216" s="190" t="s">
        <v>205</v>
      </c>
      <c r="Z216" s="196"/>
      <c r="AA216" s="196"/>
      <c r="AB216" s="196"/>
      <c r="AC216" s="386" t="s">
        <v>192</v>
      </c>
      <c r="AD216" s="218"/>
      <c r="AE216" s="227"/>
      <c r="AF216" s="234"/>
      <c r="AG216" s="241"/>
      <c r="AH216" s="246" t="s">
        <v>157</v>
      </c>
      <c r="AI216" s="241"/>
      <c r="AJ216" s="261"/>
      <c r="AK216" s="271"/>
      <c r="AL216" s="290"/>
      <c r="AM216" s="311" t="s">
        <v>158</v>
      </c>
      <c r="AN216" s="330" t="str">
        <f t="shared" si="112"/>
        <v>-：（ｈ）、</v>
      </c>
      <c r="AO216" s="9" t="str">
        <f t="shared" si="113"/>
        <v>-</v>
      </c>
      <c r="AP216" s="356"/>
      <c r="AQ216" s="356"/>
      <c r="AR216" s="370">
        <f t="shared" si="114"/>
        <v>0</v>
      </c>
      <c r="AU216" s="388"/>
      <c r="AV216" s="375"/>
      <c r="AW216" s="4"/>
    </row>
    <row r="217" spans="1:49" ht="15.95" customHeight="1">
      <c r="A217" s="3"/>
      <c r="C217" s="3"/>
      <c r="D217" s="3"/>
      <c r="E217" s="196"/>
      <c r="F217" s="93" t="str">
        <f t="shared" si="105"/>
        <v/>
      </c>
      <c r="G217" s="115"/>
      <c r="I217" s="135">
        <f t="shared" si="106"/>
        <v>0</v>
      </c>
      <c r="J217" s="135"/>
      <c r="K217" s="135">
        <f t="shared" si="107"/>
        <v>0</v>
      </c>
      <c r="L217" s="135"/>
      <c r="M217" s="154">
        <f t="shared" si="108"/>
        <v>0</v>
      </c>
      <c r="N217" s="161"/>
      <c r="O217" s="166" t="s">
        <v>168</v>
      </c>
      <c r="P217" s="161">
        <f t="shared" si="109"/>
        <v>0</v>
      </c>
      <c r="Q217" s="173"/>
      <c r="R217" s="3"/>
      <c r="S217" s="180">
        <f t="shared" si="110"/>
        <v>0</v>
      </c>
      <c r="T217" s="184"/>
      <c r="U217" s="166" t="s">
        <v>168</v>
      </c>
      <c r="V217" s="161">
        <f t="shared" si="111"/>
        <v>0</v>
      </c>
      <c r="W217" s="173"/>
      <c r="X217" s="3"/>
      <c r="Y217" s="190" t="s">
        <v>206</v>
      </c>
      <c r="Z217" s="196"/>
      <c r="AA217" s="196"/>
      <c r="AB217" s="196"/>
      <c r="AC217" s="386" t="s">
        <v>192</v>
      </c>
      <c r="AD217" s="218"/>
      <c r="AE217" s="227"/>
      <c r="AF217" s="234"/>
      <c r="AG217" s="241"/>
      <c r="AH217" s="246" t="s">
        <v>157</v>
      </c>
      <c r="AI217" s="241"/>
      <c r="AJ217" s="261"/>
      <c r="AK217" s="271"/>
      <c r="AL217" s="290"/>
      <c r="AM217" s="311" t="s">
        <v>158</v>
      </c>
      <c r="AN217" s="330" t="str">
        <f t="shared" si="112"/>
        <v>-：（ｈ）、</v>
      </c>
      <c r="AO217" s="9" t="str">
        <f t="shared" si="113"/>
        <v>-</v>
      </c>
      <c r="AP217" s="356"/>
      <c r="AQ217" s="356"/>
      <c r="AR217" s="370">
        <f t="shared" si="114"/>
        <v>0</v>
      </c>
      <c r="AU217" s="388"/>
      <c r="AV217" s="375"/>
      <c r="AW217" s="4"/>
    </row>
    <row r="218" spans="1:49" ht="15.95" customHeight="1">
      <c r="A218" s="3"/>
      <c r="C218" s="3"/>
      <c r="D218" s="3"/>
      <c r="E218" s="196"/>
      <c r="F218" s="93" t="str">
        <f t="shared" si="105"/>
        <v/>
      </c>
      <c r="G218" s="115"/>
      <c r="I218" s="135">
        <f t="shared" si="106"/>
        <v>0</v>
      </c>
      <c r="J218" s="135"/>
      <c r="K218" s="135">
        <f t="shared" si="107"/>
        <v>0</v>
      </c>
      <c r="L218" s="135"/>
      <c r="M218" s="154">
        <f t="shared" si="108"/>
        <v>0</v>
      </c>
      <c r="N218" s="161"/>
      <c r="O218" s="166" t="s">
        <v>168</v>
      </c>
      <c r="P218" s="161">
        <f t="shared" si="109"/>
        <v>0</v>
      </c>
      <c r="Q218" s="173"/>
      <c r="R218" s="3"/>
      <c r="S218" s="180">
        <f t="shared" si="110"/>
        <v>0</v>
      </c>
      <c r="T218" s="184"/>
      <c r="U218" s="166" t="s">
        <v>168</v>
      </c>
      <c r="V218" s="161">
        <f t="shared" si="111"/>
        <v>0</v>
      </c>
      <c r="W218" s="173"/>
      <c r="X218" s="3"/>
      <c r="Y218" s="190" t="s">
        <v>207</v>
      </c>
      <c r="Z218" s="196"/>
      <c r="AA218" s="196"/>
      <c r="AB218" s="196"/>
      <c r="AC218" s="386" t="s">
        <v>192</v>
      </c>
      <c r="AD218" s="218"/>
      <c r="AE218" s="227"/>
      <c r="AF218" s="234"/>
      <c r="AG218" s="241"/>
      <c r="AH218" s="246" t="s">
        <v>157</v>
      </c>
      <c r="AI218" s="241"/>
      <c r="AJ218" s="261"/>
      <c r="AK218" s="271"/>
      <c r="AL218" s="290"/>
      <c r="AM218" s="311" t="s">
        <v>158</v>
      </c>
      <c r="AN218" s="330" t="str">
        <f t="shared" si="112"/>
        <v>-：（ｈ）、</v>
      </c>
      <c r="AO218" s="9" t="str">
        <f t="shared" si="113"/>
        <v>-</v>
      </c>
      <c r="AP218" s="356"/>
      <c r="AQ218" s="356"/>
      <c r="AR218" s="370">
        <f t="shared" si="114"/>
        <v>0</v>
      </c>
      <c r="AU218" s="388"/>
      <c r="AV218" s="375"/>
      <c r="AW218" s="4"/>
    </row>
    <row r="219" spans="1:49" ht="15.95" customHeight="1">
      <c r="A219" s="3"/>
      <c r="C219" s="3"/>
      <c r="D219" s="3"/>
      <c r="E219" s="196"/>
      <c r="F219" s="93" t="str">
        <f t="shared" si="105"/>
        <v/>
      </c>
      <c r="G219" s="115"/>
      <c r="I219" s="135">
        <f t="shared" si="106"/>
        <v>0</v>
      </c>
      <c r="J219" s="135"/>
      <c r="K219" s="135">
        <f t="shared" si="107"/>
        <v>0</v>
      </c>
      <c r="L219" s="135"/>
      <c r="M219" s="154">
        <f t="shared" si="108"/>
        <v>0</v>
      </c>
      <c r="N219" s="161"/>
      <c r="O219" s="166" t="s">
        <v>168</v>
      </c>
      <c r="P219" s="161">
        <f t="shared" si="109"/>
        <v>0</v>
      </c>
      <c r="Q219" s="173"/>
      <c r="R219" s="3"/>
      <c r="S219" s="180">
        <f t="shared" si="110"/>
        <v>0</v>
      </c>
      <c r="T219" s="184"/>
      <c r="U219" s="166" t="s">
        <v>168</v>
      </c>
      <c r="V219" s="161">
        <f t="shared" si="111"/>
        <v>0</v>
      </c>
      <c r="W219" s="173"/>
      <c r="X219" s="3"/>
      <c r="Y219" s="190" t="s">
        <v>208</v>
      </c>
      <c r="Z219" s="196"/>
      <c r="AA219" s="196"/>
      <c r="AB219" s="196"/>
      <c r="AC219" s="386" t="s">
        <v>192</v>
      </c>
      <c r="AD219" s="218"/>
      <c r="AE219" s="227"/>
      <c r="AF219" s="234"/>
      <c r="AG219" s="241"/>
      <c r="AH219" s="246" t="s">
        <v>157</v>
      </c>
      <c r="AI219" s="241"/>
      <c r="AJ219" s="261"/>
      <c r="AK219" s="271"/>
      <c r="AL219" s="290"/>
      <c r="AM219" s="311" t="s">
        <v>158</v>
      </c>
      <c r="AN219" s="330" t="str">
        <f t="shared" si="112"/>
        <v>-：（ｈ）、</v>
      </c>
      <c r="AO219" s="9" t="str">
        <f t="shared" si="113"/>
        <v>-</v>
      </c>
      <c r="AP219" s="356"/>
      <c r="AQ219" s="356"/>
      <c r="AR219" s="370">
        <f t="shared" si="114"/>
        <v>0</v>
      </c>
      <c r="AU219" s="388"/>
      <c r="AV219" s="375"/>
      <c r="AW219" s="4"/>
    </row>
    <row r="220" spans="1:49" ht="15.95" customHeight="1">
      <c r="A220" s="3"/>
      <c r="C220" s="3"/>
      <c r="D220" s="3"/>
      <c r="E220" s="381"/>
      <c r="F220" s="93" t="str">
        <f t="shared" si="105"/>
        <v/>
      </c>
      <c r="G220" s="115"/>
      <c r="I220" s="135">
        <f t="shared" si="106"/>
        <v>0</v>
      </c>
      <c r="J220" s="135"/>
      <c r="K220" s="135">
        <f t="shared" si="107"/>
        <v>0</v>
      </c>
      <c r="L220" s="135"/>
      <c r="M220" s="154">
        <f t="shared" si="108"/>
        <v>0</v>
      </c>
      <c r="N220" s="161"/>
      <c r="O220" s="166" t="s">
        <v>168</v>
      </c>
      <c r="P220" s="161">
        <f t="shared" si="109"/>
        <v>0</v>
      </c>
      <c r="Q220" s="173"/>
      <c r="R220" s="3"/>
      <c r="S220" s="180">
        <f t="shared" si="110"/>
        <v>0</v>
      </c>
      <c r="T220" s="184"/>
      <c r="U220" s="166" t="s">
        <v>168</v>
      </c>
      <c r="V220" s="161">
        <f t="shared" si="111"/>
        <v>0</v>
      </c>
      <c r="W220" s="173"/>
      <c r="X220" s="3"/>
      <c r="Y220" s="190" t="s">
        <v>209</v>
      </c>
      <c r="Z220" s="196"/>
      <c r="AA220" s="196"/>
      <c r="AB220" s="196"/>
      <c r="AC220" s="386" t="s">
        <v>192</v>
      </c>
      <c r="AD220" s="218"/>
      <c r="AE220" s="227"/>
      <c r="AF220" s="234"/>
      <c r="AG220" s="241"/>
      <c r="AH220" s="246" t="s">
        <v>157</v>
      </c>
      <c r="AI220" s="241"/>
      <c r="AJ220" s="261"/>
      <c r="AK220" s="271"/>
      <c r="AL220" s="290"/>
      <c r="AM220" s="311" t="s">
        <v>158</v>
      </c>
      <c r="AN220" s="330" t="str">
        <f t="shared" si="112"/>
        <v>-：（ｈ）、</v>
      </c>
      <c r="AO220" s="9" t="str">
        <f t="shared" si="113"/>
        <v>-</v>
      </c>
      <c r="AP220" s="356"/>
      <c r="AQ220" s="356"/>
      <c r="AR220" s="370">
        <f t="shared" si="114"/>
        <v>0</v>
      </c>
      <c r="AU220" s="388"/>
      <c r="AV220" s="375"/>
      <c r="AW220" s="4"/>
    </row>
    <row r="221" spans="1:49" ht="15.95" customHeight="1">
      <c r="A221" s="3"/>
      <c r="C221" s="3"/>
      <c r="D221" s="3"/>
      <c r="E221" s="197"/>
      <c r="F221" s="94" t="str">
        <f t="shared" si="105"/>
        <v/>
      </c>
      <c r="G221" s="116"/>
      <c r="I221" s="136">
        <f t="shared" si="106"/>
        <v>0</v>
      </c>
      <c r="J221" s="136"/>
      <c r="K221" s="136">
        <f t="shared" si="107"/>
        <v>0</v>
      </c>
      <c r="L221" s="136"/>
      <c r="M221" s="155">
        <f t="shared" si="108"/>
        <v>0</v>
      </c>
      <c r="N221" s="162"/>
      <c r="O221" s="167" t="s">
        <v>168</v>
      </c>
      <c r="P221" s="162">
        <f t="shared" si="109"/>
        <v>0</v>
      </c>
      <c r="Q221" s="174"/>
      <c r="R221" s="3"/>
      <c r="S221" s="181">
        <f t="shared" si="110"/>
        <v>0</v>
      </c>
      <c r="T221" s="185"/>
      <c r="U221" s="167" t="s">
        <v>168</v>
      </c>
      <c r="V221" s="162">
        <f t="shared" si="111"/>
        <v>0</v>
      </c>
      <c r="W221" s="174"/>
      <c r="X221" s="3"/>
      <c r="Y221" s="190" t="s">
        <v>262</v>
      </c>
      <c r="Z221" s="197"/>
      <c r="AA221" s="197"/>
      <c r="AB221" s="197"/>
      <c r="AC221" s="387" t="s">
        <v>192</v>
      </c>
      <c r="AD221" s="219"/>
      <c r="AE221" s="228"/>
      <c r="AF221" s="235"/>
      <c r="AG221" s="242"/>
      <c r="AH221" s="247" t="s">
        <v>157</v>
      </c>
      <c r="AI221" s="242"/>
      <c r="AJ221" s="262"/>
      <c r="AK221" s="272"/>
      <c r="AL221" s="291"/>
      <c r="AM221" s="312" t="s">
        <v>158</v>
      </c>
      <c r="AN221" s="331" t="str">
        <f t="shared" si="112"/>
        <v>-：（ｈ）、</v>
      </c>
      <c r="AO221" s="9" t="str">
        <f t="shared" si="113"/>
        <v>-</v>
      </c>
      <c r="AP221" s="357"/>
      <c r="AQ221" s="357"/>
      <c r="AR221" s="371">
        <f t="shared" si="114"/>
        <v>0</v>
      </c>
      <c r="AU221" s="388"/>
      <c r="AV221" s="375"/>
      <c r="AW221" s="4"/>
    </row>
    <row r="222" spans="1:49">
      <c r="A222" s="3"/>
      <c r="D222" s="3"/>
      <c r="E222" s="3"/>
      <c r="AF222" s="236" t="s">
        <v>258</v>
      </c>
      <c r="AG222" s="236"/>
      <c r="AH222" s="236"/>
      <c r="AI222" s="236"/>
      <c r="AJ222" s="236"/>
    </row>
    <row r="223" spans="1:49">
      <c r="A223" s="3"/>
      <c r="D223" s="3"/>
      <c r="E223" s="3"/>
      <c r="F223" s="3"/>
      <c r="G223" s="3"/>
      <c r="H223" s="3"/>
      <c r="I223" s="3"/>
      <c r="J223" s="3"/>
      <c r="K223" s="3"/>
      <c r="L223" s="3"/>
      <c r="M223" s="3"/>
      <c r="N223" s="3"/>
      <c r="O223" s="3"/>
      <c r="P223" s="3"/>
      <c r="Q223" s="3"/>
      <c r="R223" s="3"/>
      <c r="S223" s="3"/>
      <c r="T223" s="3"/>
    </row>
    <row r="224" spans="1:49">
      <c r="A224" s="3"/>
      <c r="F224" s="3"/>
      <c r="G224" s="3"/>
      <c r="H224" s="3"/>
      <c r="I224" s="3"/>
      <c r="J224" s="3"/>
      <c r="K224" s="3"/>
      <c r="L224" s="3"/>
      <c r="M224" s="3"/>
      <c r="N224" s="3"/>
      <c r="O224" s="3"/>
      <c r="P224" s="3"/>
      <c r="Q224" s="3"/>
      <c r="R224" s="3"/>
      <c r="S224" s="3"/>
      <c r="T224" s="1"/>
      <c r="U224" s="3"/>
      <c r="V224" s="3"/>
      <c r="W224" s="3"/>
      <c r="X224" s="3"/>
    </row>
    <row r="225" spans="15:15">
      <c r="O225" s="3"/>
    </row>
  </sheetData>
  <mergeCells count="672">
    <mergeCell ref="AQ1:AR1"/>
    <mergeCell ref="J2:K2"/>
    <mergeCell ref="O2:P2"/>
    <mergeCell ref="G7:M7"/>
    <mergeCell ref="N7:T7"/>
    <mergeCell ref="U7:AA7"/>
    <mergeCell ref="AB7:AH7"/>
    <mergeCell ref="AI7:AK7"/>
    <mergeCell ref="C143:E143"/>
    <mergeCell ref="Y146:AB146"/>
    <mergeCell ref="F147:I147"/>
    <mergeCell ref="L147:O147"/>
    <mergeCell ref="S147:W147"/>
    <mergeCell ref="Y147:AB147"/>
    <mergeCell ref="G148:I148"/>
    <mergeCell ref="M148:N148"/>
    <mergeCell ref="Q148:R148"/>
    <mergeCell ref="U148:V148"/>
    <mergeCell ref="Y148:AA148"/>
    <mergeCell ref="AD148:AE148"/>
    <mergeCell ref="AG148:AH148"/>
    <mergeCell ref="AJ148:AK148"/>
    <mergeCell ref="AN149:AO149"/>
    <mergeCell ref="C150:F150"/>
    <mergeCell ref="AN150:AO150"/>
    <mergeCell ref="C151:E151"/>
    <mergeCell ref="AN151:AO151"/>
    <mergeCell ref="C152:E152"/>
    <mergeCell ref="AN152:AO152"/>
    <mergeCell ref="C153:E153"/>
    <mergeCell ref="AN153:AO153"/>
    <mergeCell ref="C154:E154"/>
    <mergeCell ref="AN154:AO154"/>
    <mergeCell ref="C155:E155"/>
    <mergeCell ref="AN155:AO155"/>
    <mergeCell ref="C156:E156"/>
    <mergeCell ref="AN156:AO156"/>
    <mergeCell ref="C157:E157"/>
    <mergeCell ref="AN157:AO157"/>
    <mergeCell ref="C158:E158"/>
    <mergeCell ref="AN158:AO158"/>
    <mergeCell ref="C159:E159"/>
    <mergeCell ref="AN159:AO159"/>
    <mergeCell ref="C160:E160"/>
    <mergeCell ref="AN160:AO160"/>
    <mergeCell ref="C161:E161"/>
    <mergeCell ref="AN161:AO161"/>
    <mergeCell ref="C162:E162"/>
    <mergeCell ref="AN162:AO162"/>
    <mergeCell ref="C163:E163"/>
    <mergeCell ref="AN163:AO163"/>
    <mergeCell ref="C164:E164"/>
    <mergeCell ref="AN164:AO164"/>
    <mergeCell ref="C165:E165"/>
    <mergeCell ref="AN165:AO165"/>
    <mergeCell ref="C166:E166"/>
    <mergeCell ref="AN166:AO166"/>
    <mergeCell ref="C167:E167"/>
    <mergeCell ref="AN167:AO167"/>
    <mergeCell ref="C168:E168"/>
    <mergeCell ref="AN168:AO168"/>
    <mergeCell ref="C169:E169"/>
    <mergeCell ref="AN169:AO169"/>
    <mergeCell ref="C170:E170"/>
    <mergeCell ref="AN170:AO170"/>
    <mergeCell ref="C171:E171"/>
    <mergeCell ref="AN171:AO171"/>
    <mergeCell ref="C172:E172"/>
    <mergeCell ref="AN172:AO172"/>
    <mergeCell ref="C173:E173"/>
    <mergeCell ref="AN173:AO173"/>
    <mergeCell ref="C174:E174"/>
    <mergeCell ref="AN174:AO174"/>
    <mergeCell ref="C175:E175"/>
    <mergeCell ref="AN175:AO175"/>
    <mergeCell ref="AI176:AM176"/>
    <mergeCell ref="AN176:AO176"/>
    <mergeCell ref="G192:H192"/>
    <mergeCell ref="I192:J192"/>
    <mergeCell ref="L192:M192"/>
    <mergeCell ref="N192:O192"/>
    <mergeCell ref="Q192:R192"/>
    <mergeCell ref="L193:M193"/>
    <mergeCell ref="N193:O193"/>
    <mergeCell ref="F196:G196"/>
    <mergeCell ref="I196:J196"/>
    <mergeCell ref="K196:L196"/>
    <mergeCell ref="M196:Q196"/>
    <mergeCell ref="S196:W196"/>
    <mergeCell ref="Z196:AB196"/>
    <mergeCell ref="AC196:AE196"/>
    <mergeCell ref="AF196:AJ196"/>
    <mergeCell ref="AK196:AM196"/>
    <mergeCell ref="AP196:AR196"/>
    <mergeCell ref="F197:G197"/>
    <mergeCell ref="I197:J197"/>
    <mergeCell ref="K197:L197"/>
    <mergeCell ref="M197:N197"/>
    <mergeCell ref="P197:Q197"/>
    <mergeCell ref="S197:T197"/>
    <mergeCell ref="V197:W197"/>
    <mergeCell ref="Z197:AB197"/>
    <mergeCell ref="AD197:AE197"/>
    <mergeCell ref="AF197:AG197"/>
    <mergeCell ref="AI197:AJ197"/>
    <mergeCell ref="AK197:AL197"/>
    <mergeCell ref="F198:G198"/>
    <mergeCell ref="I198:J198"/>
    <mergeCell ref="K198:L198"/>
    <mergeCell ref="M198:N198"/>
    <mergeCell ref="P198:Q198"/>
    <mergeCell ref="S198:T198"/>
    <mergeCell ref="V198:W198"/>
    <mergeCell ref="Z198:AB198"/>
    <mergeCell ref="AD198:AE198"/>
    <mergeCell ref="AF198:AG198"/>
    <mergeCell ref="AI198:AJ198"/>
    <mergeCell ref="AK198:AL198"/>
    <mergeCell ref="F199:G199"/>
    <mergeCell ref="I199:J199"/>
    <mergeCell ref="K199:L199"/>
    <mergeCell ref="M199:N199"/>
    <mergeCell ref="P199:Q199"/>
    <mergeCell ref="S199:T199"/>
    <mergeCell ref="V199:W199"/>
    <mergeCell ref="Z199:AB199"/>
    <mergeCell ref="AD199:AE199"/>
    <mergeCell ref="AF199:AG199"/>
    <mergeCell ref="AI199:AJ199"/>
    <mergeCell ref="AK199:AL199"/>
    <mergeCell ref="F200:G200"/>
    <mergeCell ref="I200:J200"/>
    <mergeCell ref="K200:L200"/>
    <mergeCell ref="M200:N200"/>
    <mergeCell ref="P200:Q200"/>
    <mergeCell ref="S200:T200"/>
    <mergeCell ref="V200:W200"/>
    <mergeCell ref="Z200:AB200"/>
    <mergeCell ref="AD200:AE200"/>
    <mergeCell ref="AF200:AG200"/>
    <mergeCell ref="AI200:AJ200"/>
    <mergeCell ref="AK200:AL200"/>
    <mergeCell ref="F201:G201"/>
    <mergeCell ref="I201:J201"/>
    <mergeCell ref="K201:L201"/>
    <mergeCell ref="M201:N201"/>
    <mergeCell ref="P201:Q201"/>
    <mergeCell ref="S201:T201"/>
    <mergeCell ref="V201:W201"/>
    <mergeCell ref="Z201:AB201"/>
    <mergeCell ref="AD201:AE201"/>
    <mergeCell ref="AF201:AG201"/>
    <mergeCell ref="AI201:AJ201"/>
    <mergeCell ref="AK201:AL201"/>
    <mergeCell ref="F202:G202"/>
    <mergeCell ref="I202:J202"/>
    <mergeCell ref="K202:L202"/>
    <mergeCell ref="M202:N202"/>
    <mergeCell ref="P202:Q202"/>
    <mergeCell ref="S202:T202"/>
    <mergeCell ref="V202:W202"/>
    <mergeCell ref="Z202:AB202"/>
    <mergeCell ref="AD202:AE202"/>
    <mergeCell ref="AF202:AG202"/>
    <mergeCell ref="AI202:AJ202"/>
    <mergeCell ref="AK202:AL202"/>
    <mergeCell ref="F203:G203"/>
    <mergeCell ref="I203:J203"/>
    <mergeCell ref="K203:L203"/>
    <mergeCell ref="M203:N203"/>
    <mergeCell ref="P203:Q203"/>
    <mergeCell ref="S203:T203"/>
    <mergeCell ref="V203:W203"/>
    <mergeCell ref="Z203:AB203"/>
    <mergeCell ref="AD203:AE203"/>
    <mergeCell ref="AF203:AG203"/>
    <mergeCell ref="AI203:AJ203"/>
    <mergeCell ref="AK203:AL203"/>
    <mergeCell ref="F204:G204"/>
    <mergeCell ref="I204:J204"/>
    <mergeCell ref="K204:L204"/>
    <mergeCell ref="M204:N204"/>
    <mergeCell ref="P204:Q204"/>
    <mergeCell ref="S204:T204"/>
    <mergeCell ref="V204:W204"/>
    <mergeCell ref="Z204:AB204"/>
    <mergeCell ref="AD204:AE204"/>
    <mergeCell ref="AF204:AG204"/>
    <mergeCell ref="AI204:AJ204"/>
    <mergeCell ref="AK204:AL204"/>
    <mergeCell ref="F205:G205"/>
    <mergeCell ref="I205:J205"/>
    <mergeCell ref="K205:L205"/>
    <mergeCell ref="M205:N205"/>
    <mergeCell ref="P205:Q205"/>
    <mergeCell ref="S205:T205"/>
    <mergeCell ref="V205:W205"/>
    <mergeCell ref="Z205:AB205"/>
    <mergeCell ref="AD205:AE205"/>
    <mergeCell ref="AF205:AG205"/>
    <mergeCell ref="AI205:AJ205"/>
    <mergeCell ref="AK205:AL205"/>
    <mergeCell ref="F206:G206"/>
    <mergeCell ref="I206:J206"/>
    <mergeCell ref="K206:L206"/>
    <mergeCell ref="M206:N206"/>
    <mergeCell ref="P206:Q206"/>
    <mergeCell ref="S206:T206"/>
    <mergeCell ref="V206:W206"/>
    <mergeCell ref="Z206:AB206"/>
    <mergeCell ref="AD206:AE206"/>
    <mergeCell ref="AF206:AG206"/>
    <mergeCell ref="AI206:AJ206"/>
    <mergeCell ref="AK206:AL206"/>
    <mergeCell ref="F207:G207"/>
    <mergeCell ref="I207:J207"/>
    <mergeCell ref="K207:L207"/>
    <mergeCell ref="M207:N207"/>
    <mergeCell ref="P207:Q207"/>
    <mergeCell ref="S207:T207"/>
    <mergeCell ref="V207:W207"/>
    <mergeCell ref="Z207:AB207"/>
    <mergeCell ref="AD207:AE207"/>
    <mergeCell ref="AF207:AG207"/>
    <mergeCell ref="AI207:AJ207"/>
    <mergeCell ref="AK207:AL207"/>
    <mergeCell ref="F208:G208"/>
    <mergeCell ref="I208:J208"/>
    <mergeCell ref="K208:L208"/>
    <mergeCell ref="M208:N208"/>
    <mergeCell ref="P208:Q208"/>
    <mergeCell ref="S208:T208"/>
    <mergeCell ref="V208:W208"/>
    <mergeCell ref="Z208:AB208"/>
    <mergeCell ref="AD208:AE208"/>
    <mergeCell ref="AF208:AG208"/>
    <mergeCell ref="AI208:AJ208"/>
    <mergeCell ref="AK208:AL208"/>
    <mergeCell ref="F209:G209"/>
    <mergeCell ref="I209:J209"/>
    <mergeCell ref="K209:L209"/>
    <mergeCell ref="M209:N209"/>
    <mergeCell ref="P209:Q209"/>
    <mergeCell ref="S209:T209"/>
    <mergeCell ref="V209:W209"/>
    <mergeCell ref="Z209:AB209"/>
    <mergeCell ref="AD209:AE209"/>
    <mergeCell ref="AF209:AG209"/>
    <mergeCell ref="AI209:AJ209"/>
    <mergeCell ref="AK209:AL209"/>
    <mergeCell ref="F210:G210"/>
    <mergeCell ref="I210:J210"/>
    <mergeCell ref="K210:L210"/>
    <mergeCell ref="M210:N210"/>
    <mergeCell ref="P210:Q210"/>
    <mergeCell ref="S210:T210"/>
    <mergeCell ref="V210:W210"/>
    <mergeCell ref="Z210:AB210"/>
    <mergeCell ref="AD210:AE210"/>
    <mergeCell ref="AF210:AG210"/>
    <mergeCell ref="AI210:AJ210"/>
    <mergeCell ref="AK210:AL210"/>
    <mergeCell ref="F211:G211"/>
    <mergeCell ref="I211:J211"/>
    <mergeCell ref="K211:L211"/>
    <mergeCell ref="M211:N211"/>
    <mergeCell ref="P211:Q211"/>
    <mergeCell ref="S211:T211"/>
    <mergeCell ref="V211:W211"/>
    <mergeCell ref="Z211:AB211"/>
    <mergeCell ref="AD211:AE211"/>
    <mergeCell ref="AF211:AG211"/>
    <mergeCell ref="AI211:AJ211"/>
    <mergeCell ref="AK211:AL211"/>
    <mergeCell ref="F212:G212"/>
    <mergeCell ref="I212:J212"/>
    <mergeCell ref="K212:L212"/>
    <mergeCell ref="M212:N212"/>
    <mergeCell ref="P212:Q212"/>
    <mergeCell ref="S212:T212"/>
    <mergeCell ref="V212:W212"/>
    <mergeCell ref="Z212:AB212"/>
    <mergeCell ref="AD212:AE212"/>
    <mergeCell ref="AF212:AG212"/>
    <mergeCell ref="AI212:AJ212"/>
    <mergeCell ref="AK212:AL212"/>
    <mergeCell ref="F213:G213"/>
    <mergeCell ref="I213:J213"/>
    <mergeCell ref="K213:L213"/>
    <mergeCell ref="M213:N213"/>
    <mergeCell ref="P213:Q213"/>
    <mergeCell ref="S213:T213"/>
    <mergeCell ref="V213:W213"/>
    <mergeCell ref="Z213:AB213"/>
    <mergeCell ref="AD213:AE213"/>
    <mergeCell ref="AF213:AG213"/>
    <mergeCell ref="AI213:AJ213"/>
    <mergeCell ref="AK213:AL213"/>
    <mergeCell ref="F214:G214"/>
    <mergeCell ref="I214:J214"/>
    <mergeCell ref="K214:L214"/>
    <mergeCell ref="M214:N214"/>
    <mergeCell ref="P214:Q214"/>
    <mergeCell ref="S214:T214"/>
    <mergeCell ref="V214:W214"/>
    <mergeCell ref="Z214:AB214"/>
    <mergeCell ref="AD214:AE214"/>
    <mergeCell ref="AF214:AG214"/>
    <mergeCell ref="AI214:AJ214"/>
    <mergeCell ref="AK214:AL214"/>
    <mergeCell ref="F215:G215"/>
    <mergeCell ref="I215:J215"/>
    <mergeCell ref="K215:L215"/>
    <mergeCell ref="M215:N215"/>
    <mergeCell ref="P215:Q215"/>
    <mergeCell ref="S215:T215"/>
    <mergeCell ref="V215:W215"/>
    <mergeCell ref="Z215:AB215"/>
    <mergeCell ref="AD215:AE215"/>
    <mergeCell ref="AF215:AG215"/>
    <mergeCell ref="AI215:AJ215"/>
    <mergeCell ref="AK215:AL215"/>
    <mergeCell ref="F216:G216"/>
    <mergeCell ref="I216:J216"/>
    <mergeCell ref="K216:L216"/>
    <mergeCell ref="M216:N216"/>
    <mergeCell ref="P216:Q216"/>
    <mergeCell ref="S216:T216"/>
    <mergeCell ref="V216:W216"/>
    <mergeCell ref="Z216:AB216"/>
    <mergeCell ref="AD216:AE216"/>
    <mergeCell ref="AF216:AG216"/>
    <mergeCell ref="AI216:AJ216"/>
    <mergeCell ref="AK216:AL216"/>
    <mergeCell ref="F217:G217"/>
    <mergeCell ref="I217:J217"/>
    <mergeCell ref="K217:L217"/>
    <mergeCell ref="M217:N217"/>
    <mergeCell ref="P217:Q217"/>
    <mergeCell ref="S217:T217"/>
    <mergeCell ref="V217:W217"/>
    <mergeCell ref="Z217:AB217"/>
    <mergeCell ref="AD217:AE217"/>
    <mergeCell ref="AF217:AG217"/>
    <mergeCell ref="AI217:AJ217"/>
    <mergeCell ref="AK217:AL217"/>
    <mergeCell ref="F218:G218"/>
    <mergeCell ref="I218:J218"/>
    <mergeCell ref="K218:L218"/>
    <mergeCell ref="M218:N218"/>
    <mergeCell ref="P218:Q218"/>
    <mergeCell ref="S218:T218"/>
    <mergeCell ref="V218:W218"/>
    <mergeCell ref="Z218:AB218"/>
    <mergeCell ref="AD218:AE218"/>
    <mergeCell ref="AF218:AG218"/>
    <mergeCell ref="AI218:AJ218"/>
    <mergeCell ref="AK218:AL218"/>
    <mergeCell ref="F219:G219"/>
    <mergeCell ref="I219:J219"/>
    <mergeCell ref="K219:L219"/>
    <mergeCell ref="M219:N219"/>
    <mergeCell ref="P219:Q219"/>
    <mergeCell ref="S219:T219"/>
    <mergeCell ref="V219:W219"/>
    <mergeCell ref="Z219:AB219"/>
    <mergeCell ref="AD219:AE219"/>
    <mergeCell ref="AF219:AG219"/>
    <mergeCell ref="AI219:AJ219"/>
    <mergeCell ref="AK219:AL219"/>
    <mergeCell ref="F220:G220"/>
    <mergeCell ref="I220:J220"/>
    <mergeCell ref="K220:L220"/>
    <mergeCell ref="M220:N220"/>
    <mergeCell ref="P220:Q220"/>
    <mergeCell ref="S220:T220"/>
    <mergeCell ref="V220:W220"/>
    <mergeCell ref="Z220:AB220"/>
    <mergeCell ref="AD220:AE220"/>
    <mergeCell ref="AF220:AG220"/>
    <mergeCell ref="AI220:AJ220"/>
    <mergeCell ref="AK220:AL220"/>
    <mergeCell ref="F221:G221"/>
    <mergeCell ref="I221:J221"/>
    <mergeCell ref="K221:L221"/>
    <mergeCell ref="M221:N221"/>
    <mergeCell ref="P221:Q221"/>
    <mergeCell ref="S221:T221"/>
    <mergeCell ref="V221:W221"/>
    <mergeCell ref="Z221:AB221"/>
    <mergeCell ref="AD221:AE221"/>
    <mergeCell ref="AF221:AG221"/>
    <mergeCell ref="AI221:AJ221"/>
    <mergeCell ref="AK221:AL221"/>
    <mergeCell ref="AF222:AJ222"/>
    <mergeCell ref="E4:AK5"/>
    <mergeCell ref="D7:D9"/>
    <mergeCell ref="AL7:AL9"/>
    <mergeCell ref="AN7:AR8"/>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E26:E27"/>
    <mergeCell ref="B28:B29"/>
    <mergeCell ref="C28:C29"/>
    <mergeCell ref="D28:D29"/>
    <mergeCell ref="E28:E29"/>
    <mergeCell ref="B30:B31"/>
    <mergeCell ref="C30:C31"/>
    <mergeCell ref="D30:D31"/>
    <mergeCell ref="E30:E31"/>
    <mergeCell ref="B32:B33"/>
    <mergeCell ref="C32:C33"/>
    <mergeCell ref="D32:D33"/>
    <mergeCell ref="E32:E33"/>
    <mergeCell ref="B34:B35"/>
    <mergeCell ref="C34:C35"/>
    <mergeCell ref="D34:D35"/>
    <mergeCell ref="E34:E35"/>
    <mergeCell ref="B36:B37"/>
    <mergeCell ref="C36:C37"/>
    <mergeCell ref="D36:D37"/>
    <mergeCell ref="E36:E37"/>
    <mergeCell ref="B38:B39"/>
    <mergeCell ref="C38:C39"/>
    <mergeCell ref="D38:D39"/>
    <mergeCell ref="E38:E39"/>
    <mergeCell ref="B40:B41"/>
    <mergeCell ref="C40:C41"/>
    <mergeCell ref="D40:D41"/>
    <mergeCell ref="E40:E41"/>
    <mergeCell ref="B42:B43"/>
    <mergeCell ref="C42:C43"/>
    <mergeCell ref="D42:D43"/>
    <mergeCell ref="E42:E43"/>
    <mergeCell ref="B44:B45"/>
    <mergeCell ref="C44:C45"/>
    <mergeCell ref="D44:D45"/>
    <mergeCell ref="E44:E45"/>
    <mergeCell ref="B46:B47"/>
    <mergeCell ref="C46:C47"/>
    <mergeCell ref="D46:D47"/>
    <mergeCell ref="E46:E47"/>
    <mergeCell ref="B48:B49"/>
    <mergeCell ref="C48:C49"/>
    <mergeCell ref="D48:D49"/>
    <mergeCell ref="E48:E49"/>
    <mergeCell ref="B50:B51"/>
    <mergeCell ref="C50:C51"/>
    <mergeCell ref="D50:D51"/>
    <mergeCell ref="E50:E51"/>
    <mergeCell ref="B52:B53"/>
    <mergeCell ref="C52:C53"/>
    <mergeCell ref="D52:D53"/>
    <mergeCell ref="E52:E53"/>
    <mergeCell ref="B54:B55"/>
    <mergeCell ref="C54:C55"/>
    <mergeCell ref="D54:D55"/>
    <mergeCell ref="E54:E55"/>
    <mergeCell ref="B56:B57"/>
    <mergeCell ref="C56:C57"/>
    <mergeCell ref="D56:D57"/>
    <mergeCell ref="E56:E57"/>
    <mergeCell ref="B58:B59"/>
    <mergeCell ref="C58:C59"/>
    <mergeCell ref="D58:D59"/>
    <mergeCell ref="E58:E59"/>
    <mergeCell ref="B60:B61"/>
    <mergeCell ref="C60:C61"/>
    <mergeCell ref="D60:D61"/>
    <mergeCell ref="E60:E61"/>
    <mergeCell ref="B62:B63"/>
    <mergeCell ref="C62:C63"/>
    <mergeCell ref="D62:D63"/>
    <mergeCell ref="E62:E63"/>
    <mergeCell ref="B64:B65"/>
    <mergeCell ref="C64:C65"/>
    <mergeCell ref="D64:D65"/>
    <mergeCell ref="E64:E65"/>
    <mergeCell ref="B66:B67"/>
    <mergeCell ref="C66:C67"/>
    <mergeCell ref="D66:D67"/>
    <mergeCell ref="E66:E67"/>
    <mergeCell ref="B68:B69"/>
    <mergeCell ref="C68:C69"/>
    <mergeCell ref="D68:D69"/>
    <mergeCell ref="E68:E69"/>
    <mergeCell ref="B70:B71"/>
    <mergeCell ref="C70:C71"/>
    <mergeCell ref="D70:D71"/>
    <mergeCell ref="E70:E71"/>
    <mergeCell ref="B72:B73"/>
    <mergeCell ref="C72:C73"/>
    <mergeCell ref="D72:D73"/>
    <mergeCell ref="E72:E73"/>
    <mergeCell ref="B74:B75"/>
    <mergeCell ref="C74:C75"/>
    <mergeCell ref="D74:D75"/>
    <mergeCell ref="E74:E75"/>
    <mergeCell ref="B76:B77"/>
    <mergeCell ref="C76:C77"/>
    <mergeCell ref="D76:D77"/>
    <mergeCell ref="E76:E77"/>
    <mergeCell ref="B78:B79"/>
    <mergeCell ref="C78:C79"/>
    <mergeCell ref="D78:D79"/>
    <mergeCell ref="E78:E79"/>
    <mergeCell ref="B80:B81"/>
    <mergeCell ref="C80:C81"/>
    <mergeCell ref="D80:D81"/>
    <mergeCell ref="E80:E81"/>
    <mergeCell ref="B82:B83"/>
    <mergeCell ref="C82:C83"/>
    <mergeCell ref="D82:D83"/>
    <mergeCell ref="E82:E83"/>
    <mergeCell ref="B84:B85"/>
    <mergeCell ref="C84:C85"/>
    <mergeCell ref="D84:D85"/>
    <mergeCell ref="E84:E85"/>
    <mergeCell ref="B86:B87"/>
    <mergeCell ref="C86:C87"/>
    <mergeCell ref="D86:D87"/>
    <mergeCell ref="E86:E87"/>
    <mergeCell ref="B88:B89"/>
    <mergeCell ref="C88:C89"/>
    <mergeCell ref="D88:D89"/>
    <mergeCell ref="E88:E89"/>
    <mergeCell ref="B90:B91"/>
    <mergeCell ref="C90:C91"/>
    <mergeCell ref="D90:D91"/>
    <mergeCell ref="E90:E91"/>
    <mergeCell ref="B92:B93"/>
    <mergeCell ref="C92:C93"/>
    <mergeCell ref="D92:D93"/>
    <mergeCell ref="E92:E93"/>
    <mergeCell ref="B94:B95"/>
    <mergeCell ref="C94:C95"/>
    <mergeCell ref="D94:D95"/>
    <mergeCell ref="E94:E95"/>
    <mergeCell ref="B96:B97"/>
    <mergeCell ref="C96:C97"/>
    <mergeCell ref="D96:D97"/>
    <mergeCell ref="E96:E97"/>
    <mergeCell ref="B98:B99"/>
    <mergeCell ref="C98:C99"/>
    <mergeCell ref="D98:D99"/>
    <mergeCell ref="E98:E99"/>
    <mergeCell ref="B100:B101"/>
    <mergeCell ref="C100:C101"/>
    <mergeCell ref="D100:D101"/>
    <mergeCell ref="E100:E101"/>
    <mergeCell ref="B102:B103"/>
    <mergeCell ref="C102:C103"/>
    <mergeCell ref="D102:D103"/>
    <mergeCell ref="E102:E103"/>
    <mergeCell ref="B104:B105"/>
    <mergeCell ref="C104:C105"/>
    <mergeCell ref="D104:D105"/>
    <mergeCell ref="E104:E105"/>
    <mergeCell ref="B106:B107"/>
    <mergeCell ref="C106:C107"/>
    <mergeCell ref="D106:D107"/>
    <mergeCell ref="E106:E107"/>
    <mergeCell ref="B108:B109"/>
    <mergeCell ref="C108:C109"/>
    <mergeCell ref="D108:D109"/>
    <mergeCell ref="E108:E109"/>
    <mergeCell ref="B110:B111"/>
    <mergeCell ref="C110:C111"/>
    <mergeCell ref="D110:D111"/>
    <mergeCell ref="E110:E111"/>
    <mergeCell ref="B112:B113"/>
    <mergeCell ref="C112:C113"/>
    <mergeCell ref="D112:D113"/>
    <mergeCell ref="E112:E113"/>
    <mergeCell ref="B114:B115"/>
    <mergeCell ref="C114:C115"/>
    <mergeCell ref="D114:D115"/>
    <mergeCell ref="E114:E115"/>
    <mergeCell ref="B116:B117"/>
    <mergeCell ref="C116:C117"/>
    <mergeCell ref="D116:D117"/>
    <mergeCell ref="E116:E117"/>
    <mergeCell ref="B118:B119"/>
    <mergeCell ref="C118:C119"/>
    <mergeCell ref="D118:D119"/>
    <mergeCell ref="E118:E119"/>
    <mergeCell ref="B120:B121"/>
    <mergeCell ref="C120:C121"/>
    <mergeCell ref="D120:D121"/>
    <mergeCell ref="E120:E121"/>
    <mergeCell ref="B122:B123"/>
    <mergeCell ref="C122:C123"/>
    <mergeCell ref="D122:D123"/>
    <mergeCell ref="E122:E123"/>
    <mergeCell ref="B124:B125"/>
    <mergeCell ref="C124:C125"/>
    <mergeCell ref="D124:D125"/>
    <mergeCell ref="E124:E125"/>
    <mergeCell ref="B126:B127"/>
    <mergeCell ref="C126:C127"/>
    <mergeCell ref="D126:D127"/>
    <mergeCell ref="E126:E127"/>
    <mergeCell ref="B128:B129"/>
    <mergeCell ref="C128:C129"/>
    <mergeCell ref="D128:D129"/>
    <mergeCell ref="E128:E129"/>
    <mergeCell ref="B130:B131"/>
    <mergeCell ref="C130:C131"/>
    <mergeCell ref="D130:D131"/>
    <mergeCell ref="E130:E131"/>
    <mergeCell ref="B132:B133"/>
    <mergeCell ref="C132:C133"/>
    <mergeCell ref="D132:D133"/>
    <mergeCell ref="E132:E133"/>
    <mergeCell ref="B134:B135"/>
    <mergeCell ref="C134:C135"/>
    <mergeCell ref="D134:D135"/>
    <mergeCell ref="E134:E135"/>
    <mergeCell ref="B136:B137"/>
    <mergeCell ref="C136:C137"/>
    <mergeCell ref="D136:D137"/>
    <mergeCell ref="E136:E137"/>
    <mergeCell ref="B138:B139"/>
    <mergeCell ref="C138:C139"/>
    <mergeCell ref="D138:D139"/>
    <mergeCell ref="E138:E139"/>
    <mergeCell ref="C140:C141"/>
    <mergeCell ref="D140:D141"/>
    <mergeCell ref="E140:E141"/>
    <mergeCell ref="AD146:AL147"/>
    <mergeCell ref="C192:E193"/>
    <mergeCell ref="Z192:AB193"/>
    <mergeCell ref="AC192:AC193"/>
    <mergeCell ref="AD192:AE193"/>
    <mergeCell ref="AF192:AG193"/>
    <mergeCell ref="AH192:AH193"/>
    <mergeCell ref="AI192:AJ193"/>
    <mergeCell ref="AK192:AL193"/>
    <mergeCell ref="AM192:AM193"/>
  </mergeCells>
  <phoneticPr fontId="1"/>
  <dataValidations count="3">
    <dataValidation type="list" allowBlank="1" showDropDown="0" showInputMessage="1" showErrorMessage="1" sqref="C10:C141">
      <formula1>$E$197:$E$221</formula1>
    </dataValidation>
    <dataValidation type="list" allowBlank="1" showDropDown="0" showInputMessage="1" showErrorMessage="1" sqref="G12:AK12 G10:AK10 G138:AK138 G136:AK136 G134:AK134 G132:AK132 G130:AK130 G128:AK128 G126:AK126 G124:AK124 G122:AK122 G140:AK140 G120:AK120 G112:AK112 G114:AK114 G116:AK116 G88:AK88 G90:AK90 G92:AK92 G94:AK94 G80:AK80 G82:AK82 G84:AK84 G86:AK86 G104:AK104 G106:AK106 G108:AK108 G110:AK110 G96:AK96 G98:AK98 G100:AK100 G102:AK102 G64:AK64 G54:AK54 G66:AK66 G30:AK30 G44:AK44 G46:AK46 G52:AK52 G56:AK56 G14:AK14 G72:AK72 G58:AK58 G76:AK76 G78:AK78 G118:AK118 G60:AK60 G62:AK62 G68:AK68 G70:AK70 G24:AK24 G26:AK26 G28:AK28 G38:AK38 G16:AK16 G18:AK18 G20:AK20 G22:AK22 G40:AK40 G42:AK42 G48:AK48 G50:AK50 G32:AK32 G34:AK34 G36:AK36 G74:AK74">
      <formula1>$AC$197:$AC$221</formula1>
    </dataValidation>
    <dataValidation type="list" allowBlank="1" showDropDown="0" showInputMessage="1" showErrorMessage="1" sqref="D140 D118 D116 D114 D94 D58 D88 D84 D92 D86 D72 D68 D60 D102 D100 D104 D106 D98 D96 D112 D110 D108 D120 D122 D124 D126 D128 D130 D132 D134 D136 D138 D70 D78 D18 D20 D22 D24 D16 D74 D28 D26 D30 D34 D38 D36 D32 D44 D46 D42 D40 D82 D80 D54 D52 D50 D48 D90 D56 D64 D983204:D983223 D917668:D917687 D852132:D852151 D786596:D786615 D721060:D721079 D655524:D655543 D589988:D590007 D524452:D524471 D458916:D458935 D393380:D393399 D327844:D327863 D262308:D262327 D196772:D196791 D131236:D131255 D65700:D65719 D10 D76 D62 D66 D12 D14">
      <formula1>$AU$2:$AU$6</formula1>
    </dataValidation>
  </dataValidations>
  <printOptions horizontalCentered="1"/>
  <pageMargins left="0.19685039370078741" right="0.19685039370078741" top="0.78740157480314965" bottom="0.78740157480314965" header="0.31496062992125984" footer="0.31496062992125984"/>
  <pageSetup paperSize="9" scale="76" fitToWidth="1" fitToHeight="1" orientation="landscape" usePrinterDefaults="1" r:id="rId1"/>
  <rowBreaks count="2" manualBreakCount="2">
    <brk id="43" max="43" man="1"/>
    <brk id="177" max="4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勤務表（操作例）</vt:lpstr>
      <vt:lpstr>〇月分</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HOSTNAME</dc:creator>
  <cp:lastModifiedBy>村尾　悠(手動)</cp:lastModifiedBy>
  <cp:lastPrinted>2020-07-06T07:06:12Z</cp:lastPrinted>
  <dcterms:created xsi:type="dcterms:W3CDTF">2017-09-04T02:52:35Z</dcterms:created>
  <dcterms:modified xsi:type="dcterms:W3CDTF">2020-07-14T07:43:15Z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2020-07-14T07:43:15Z</vt:filetime>
  </property>
</Properties>
</file>