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特定施設入居者生活介護" sheetId="21" r:id="rId1"/>
    <sheet name="シフト記号表" sheetId="19" r:id="rId2"/>
    <sheet name="【記載例】特定施設入居者生活介護" sheetId="10" r:id="rId3"/>
    <sheet name="【記載例】シフト記号表（勤務時間帯）" sheetId="16" r:id="rId4"/>
    <sheet name="記入方法" sheetId="22"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'【記載例】特定施設入居者生活介護'!$A$1:$BJ$97</definedName>
    <definedName name="_xlnm.Print_Area" localSheetId="1">シフト記号表!$B$1:$N$52</definedName>
    <definedName name="_xlnm.Print_Area" localSheetId="4">記入方法!$A$1:$Q$80</definedName>
    <definedName name="_xlnm.Print_Area" localSheetId="0">特定施設入居者生活介護!$A$1:$BJ$237</definedName>
    <definedName name="_xlnm.Print_Titles" localSheetId="2">'【記載例】特定施設入居者生活介護'!$1:$16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<sst xmlns="http://schemas.openxmlformats.org/spreadsheetml/2006/main" xmlns:r="http://schemas.openxmlformats.org/officeDocument/2006/relationships" count="257" uniqueCount="257">
  <si>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</si>
  <si>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</si>
  <si>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</si>
  <si>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</si>
  <si>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</si>
  <si>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</si>
  <si>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</si>
  <si>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</si>
  <si>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</si>
  <si>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</si>
  <si>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</si>
  <si>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</si>
  <si>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</si>
  <si>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職種名</t>
    <rPh sb="0" eb="2">
      <t>ショクシュ</t>
    </rPh>
    <rPh sb="2" eb="3">
      <t>メイ</t>
    </rPh>
    <phoneticPr fontId="1"/>
  </si>
  <si>
    <t>1週目</t>
    <rPh sb="1" eb="2">
      <t>シュウ</t>
    </rPh>
    <rPh sb="2" eb="3">
      <t>メ</t>
    </rPh>
    <phoneticPr fontId="1"/>
  </si>
  <si>
    <t>～</t>
  </si>
  <si>
    <t>C</t>
  </si>
  <si>
    <t>○○　X太郎</t>
    <rPh sb="4" eb="6">
      <t>タロウ</t>
    </rPh>
    <phoneticPr fontId="1"/>
  </si>
  <si>
    <t>A</t>
  </si>
  <si>
    <t>n</t>
  </si>
  <si>
    <t>t</t>
  </si>
  <si>
    <t>常勤の従業者の人数</t>
    <rPh sb="0" eb="2">
      <t>ジョウキン</t>
    </rPh>
    <rPh sb="3" eb="6">
      <t>ジュウギョウシャ</t>
    </rPh>
    <rPh sb="7" eb="9">
      <t>ニンズウ</t>
    </rPh>
    <phoneticPr fontId="1"/>
  </si>
  <si>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</si>
  <si>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</si>
  <si>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</si>
  <si>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</si>
  <si>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</si>
  <si>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</si>
  <si>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</si>
  <si>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</si>
  <si>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</si>
  <si>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</si>
  <si>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</si>
  <si>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</si>
  <si>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</si>
  <si>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</si>
  <si>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</si>
  <si>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</si>
  <si>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</si>
  <si>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</si>
  <si>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</si>
  <si>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</si>
  <si>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</si>
  <si>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</si>
  <si>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</si>
  <si>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</si>
  <si>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j</t>
  </si>
  <si>
    <t>aa</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</si>
  <si>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</si>
  <si>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</si>
  <si>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</si>
  <si>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</si>
  <si>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</si>
  <si>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</si>
  <si>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</si>
  <si>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</si>
  <si>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</si>
  <si>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</si>
  <si>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</si>
  <si>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常勤の従業者が</t>
    <rPh sb="0" eb="2">
      <t>ジョウキン</t>
    </rPh>
    <rPh sb="3" eb="6">
      <t>ジュウギョウシャ</t>
    </rPh>
    <phoneticPr fontId="1"/>
  </si>
  <si>
    <t>週平均</t>
    <rPh sb="0" eb="3">
      <t>シュウヘイキン</t>
    </rPh>
    <phoneticPr fontId="1"/>
  </si>
  <si>
    <t>w</t>
  </si>
  <si>
    <t>■シフト記号表（勤務時間帯）</t>
    <rPh sb="4" eb="6">
      <t>キゴウ</t>
    </rPh>
    <rPh sb="6" eb="7">
      <t>ヒョウ</t>
    </rPh>
    <rPh sb="8" eb="10">
      <t>キンム</t>
    </rPh>
    <rPh sb="10" eb="13">
      <t>ジカンタイ</t>
    </rPh>
    <phoneticPr fontId="1"/>
  </si>
  <si>
    <t>-</t>
  </si>
  <si>
    <t>（</t>
  </si>
  <si>
    <t>h</t>
  </si>
  <si>
    <t>a</t>
  </si>
  <si>
    <t>r</t>
  </si>
  <si>
    <t>c</t>
  </si>
  <si>
    <t>d</t>
  </si>
  <si>
    <t>e</t>
  </si>
  <si>
    <t>g</t>
  </si>
  <si>
    <t>k</t>
  </si>
  <si>
    <t>ah</t>
  </si>
  <si>
    <t>l</t>
  </si>
  <si>
    <t>　D列・・・「生活相談員」</t>
    <rPh sb="2" eb="3">
      <t>レツ</t>
    </rPh>
    <rPh sb="7" eb="9">
      <t>セイカツ</t>
    </rPh>
    <rPh sb="9" eb="12">
      <t>ソウダンイン</t>
    </rPh>
    <phoneticPr fontId="1"/>
  </si>
  <si>
    <t>q</t>
  </si>
  <si>
    <t>s</t>
  </si>
  <si>
    <t>　　　　○ 常勤換算方法とは、非常勤の従業者について「事業所の従業者の勤務延時間数を当該事業所において常勤の従業者が勤務すべき時間数で除することにより、</t>
  </si>
  <si>
    <t>u</t>
  </si>
  <si>
    <t>v</t>
  </si>
  <si>
    <t>x</t>
  </si>
  <si>
    <t>y</t>
  </si>
  <si>
    <t>きゅう師</t>
    <rPh sb="3" eb="4">
      <t>シ</t>
    </rPh>
    <phoneticPr fontId="1"/>
  </si>
  <si>
    <t>○○　K子</t>
    <rPh sb="4" eb="5">
      <t>コ</t>
    </rPh>
    <phoneticPr fontId="1"/>
  </si>
  <si>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</si>
  <si>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</si>
  <si>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</si>
  <si>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</si>
  <si>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</si>
  <si>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</si>
  <si>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</si>
  <si>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</si>
  <si>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</si>
  <si>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はり師</t>
    <rPh sb="2" eb="3">
      <t>シ</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</si>
  <si>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</si>
  <si>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</si>
  <si>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</si>
  <si>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</si>
  <si>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</si>
  <si>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</si>
  <si>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</si>
  <si>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</si>
  <si>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</si>
  <si>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</si>
  <si>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</si>
  <si>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</si>
  <si>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</si>
  <si>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E太</t>
  </si>
  <si>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</si>
  <si>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</si>
  <si>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</si>
  <si>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</si>
  <si>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</si>
  <si>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</si>
  <si>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</si>
  <si>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</si>
  <si>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0"/>
  </si>
  <si>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</si>
  <si>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</si>
  <si>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</si>
  <si>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</si>
  <si>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</si>
  <si>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</si>
  <si>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</si>
  <si>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</si>
  <si>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</si>
  <si>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</si>
  <si>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</si>
  <si>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看護職員</t>
    <rPh sb="0" eb="2">
      <t>カンゴ</t>
    </rPh>
    <rPh sb="2" eb="4">
      <t>ショクイン</t>
    </rPh>
    <phoneticPr fontId="1"/>
  </si>
  <si>
    <t>÷</t>
  </si>
  <si>
    <t>介護職員</t>
    <rPh sb="0" eb="2">
      <t>カイゴ</t>
    </rPh>
    <rPh sb="2" eb="4">
      <t>ショクイン</t>
    </rPh>
    <phoneticPr fontId="1"/>
  </si>
  <si>
    <t>(8) 氏　名</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</si>
  <si>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</si>
  <si>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</si>
  <si>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21"/>
  </si>
  <si>
    <t>准看護師</t>
    <rPh sb="0" eb="4">
      <t>ジュンカンゴシ</t>
    </rPh>
    <phoneticPr fontId="1"/>
  </si>
  <si>
    <t>○○　U子</t>
    <rPh sb="4" eb="5">
      <t>コ</t>
    </rPh>
    <phoneticPr fontId="1"/>
  </si>
  <si>
    <t>特定施設入居者生活介護</t>
    <rPh sb="0" eb="2">
      <t>トクテイ</t>
    </rPh>
    <rPh sb="2" eb="4">
      <t>シセツ</t>
    </rPh>
    <rPh sb="4" eb="7">
      <t>ニュウキョシャ</t>
    </rPh>
    <rPh sb="7" eb="9">
      <t>セイカツ</t>
    </rPh>
    <rPh sb="9" eb="11">
      <t>カイゴ</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</si>
  <si>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</si>
  <si>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</si>
  <si>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</si>
  <si>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</si>
  <si>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</si>
  <si>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</si>
  <si>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</si>
  <si>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</si>
  <si>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</si>
  <si>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</si>
  <si>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</si>
  <si>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</si>
  <si>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</si>
  <si>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</si>
  <si>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</si>
  <si>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</si>
  <si>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</si>
  <si>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</si>
  <si>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</si>
  <si>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</si>
  <si>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</si>
  <si>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(5)
勤務
形態</t>
  </si>
  <si>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</si>
  <si>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</si>
  <si>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</si>
  <si>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</si>
  <si>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</si>
  <si>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</si>
  <si>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</si>
  <si>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</si>
  <si>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</si>
  <si>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</si>
  <si>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　S子</t>
    <rPh sb="4" eb="5">
      <t>コ</t>
    </rPh>
    <phoneticPr fontId="1"/>
  </si>
  <si>
    <t>ai</t>
  </si>
  <si>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</si>
  <si>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</si>
  <si>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</si>
  <si>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</si>
  <si>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</si>
  <si>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</si>
  <si>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</si>
  <si>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</si>
  <si>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</si>
  <si>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</si>
  <si>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</si>
  <si>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</si>
  <si>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</si>
  <si>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</si>
  <si>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</si>
  <si>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</si>
  <si>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</si>
  <si>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</si>
  <si>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</si>
  <si>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</si>
  <si>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</si>
  <si>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</si>
  <si>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</si>
  <si>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</si>
  <si>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</si>
  <si>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</si>
  <si>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</si>
  <si>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</si>
  <si>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</si>
  <si>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</si>
  <si>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</si>
  <si>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</si>
  <si>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</si>
  <si>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</si>
  <si>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</si>
  <si>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</si>
  <si>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</si>
  <si>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</si>
  <si>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</si>
  <si>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</si>
  <si>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</si>
  <si>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</si>
  <si>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</si>
  <si>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</si>
  <si>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</si>
  <si>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</si>
  <si>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</si>
  <si>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</si>
  <si>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</si>
  <si>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</si>
  <si>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</si>
  <si>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</si>
  <si>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</si>
  <si>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</si>
  <si>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</si>
  <si>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</si>
  <si>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</si>
  <si>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</si>
  <si>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</si>
  <si>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</si>
  <si>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</si>
  <si>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</si>
  <si>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H列・・・「計画作成担当者」</t>
    <rPh sb="2" eb="3">
      <t>レツ</t>
    </rPh>
    <rPh sb="7" eb="9">
      <t>ケイカク</t>
    </rPh>
    <rPh sb="9" eb="11">
      <t>サクセイ</t>
    </rPh>
    <rPh sb="11" eb="14">
      <t>タントウシャ</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</si>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</sst>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人&quot;"/>
    <numFmt numFmtId="176" formatCode="#,##0.##"/>
    <numFmt numFmtId="178" formatCode="#,##0.0&quot;人&quot;"/>
    <numFmt numFmtId="179" formatCode="#,##0.0#"/>
    <numFmt numFmtId="177"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1" fillId="4" borderId="85" xfId="0" applyFont="1" applyFill="1" applyBorder="1" applyAlignment="1" applyProtection="1">
      <alignment horizontal="center" vertical="center"/>
      <protection locked="0"/>
    </xf>
    <xf numFmtId="0" fontId="11" fillId="4" borderId="86" xfId="0" applyFont="1" applyFill="1" applyBorder="1" applyAlignment="1" applyProtection="1">
      <alignment horizontal="center" vertical="center"/>
      <protection locked="0"/>
    </xf>
    <xf numFmtId="0" fontId="11" fillId="4" borderId="8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2" fillId="0" borderId="88" xfId="0" applyFont="1" applyBorder="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179" fontId="3" fillId="0" borderId="91" xfId="0" applyNumberFormat="1" applyFont="1" applyBorder="1" applyAlignment="1">
      <alignment horizontal="center" vertical="center" shrinkToFi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16"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7" fillId="2" borderId="95" xfId="0" applyFont="1" applyFill="1" applyBorder="1" applyAlignment="1">
      <alignment horizontal="center" vertical="center"/>
    </xf>
    <xf numFmtId="0" fontId="18" fillId="2" borderId="33" xfId="0" applyFont="1" applyFill="1" applyBorder="1" applyAlignment="1">
      <alignment vertical="center" shrinkToFit="1"/>
    </xf>
    <xf numFmtId="0" fontId="18" fillId="2" borderId="23" xfId="0" applyFont="1" applyFill="1" applyBorder="1" applyAlignment="1">
      <alignment vertical="center" shrinkToFit="1"/>
    </xf>
    <xf numFmtId="0" fontId="18" fillId="2" borderId="67" xfId="0" applyFont="1" applyFill="1" applyBorder="1">
      <alignment vertical="center"/>
    </xf>
    <xf numFmtId="0" fontId="17" fillId="2" borderId="96" xfId="0" applyFont="1" applyFill="1" applyBorder="1" applyAlignment="1">
      <alignment horizontal="center" vertical="center"/>
    </xf>
    <xf numFmtId="0" fontId="18" fillId="2" borderId="97" xfId="0" applyFont="1" applyFill="1" applyBorder="1" applyAlignment="1">
      <alignment vertical="center" shrinkToFit="1"/>
    </xf>
    <xf numFmtId="0" fontId="18" fillId="2" borderId="53" xfId="0" applyFont="1" applyFill="1" applyBorder="1" applyAlignment="1">
      <alignment vertical="center" shrinkToFit="1"/>
    </xf>
    <xf numFmtId="0" fontId="18" fillId="2" borderId="96" xfId="0" applyFont="1" applyFill="1" applyBorder="1" applyAlignment="1">
      <alignment horizontal="center" vertical="center"/>
    </xf>
    <xf numFmtId="0" fontId="18" fillId="2" borderId="97" xfId="0" applyFont="1" applyFill="1" applyBorder="1">
      <alignment vertical="center"/>
    </xf>
    <xf numFmtId="0" fontId="18" fillId="2" borderId="23" xfId="0" applyFont="1" applyFill="1" applyBorder="1">
      <alignment vertical="center"/>
    </xf>
    <xf numFmtId="0" fontId="18" fillId="2" borderId="53" xfId="0" applyFont="1" applyFill="1" applyBorder="1">
      <alignment vertical="center"/>
    </xf>
    <xf numFmtId="0" fontId="18" fillId="2" borderId="98" xfId="0" applyFont="1" applyFill="1" applyBorder="1" applyAlignment="1">
      <alignment horizontal="center" vertical="center"/>
    </xf>
    <xf numFmtId="0" fontId="18" fillId="2" borderId="99" xfId="0" applyFont="1" applyFill="1" applyBorder="1">
      <alignment vertical="center"/>
    </xf>
    <xf numFmtId="0" fontId="18" fillId="2" borderId="59" xfId="0" applyFont="1" applyFill="1" applyBorder="1">
      <alignment vertical="center"/>
    </xf>
    <xf numFmtId="0" fontId="18" fillId="2" borderId="60" xfId="0" applyFont="1" applyFill="1" applyBorder="1">
      <alignment vertical="center"/>
    </xf>
  </cellXfs>
  <cellStyles count="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978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O290"/>
  <sheetViews>
    <sheetView showGridLines="0" tabSelected="1" view="pageBreakPreview" zoomScaleNormal="55" zoomScaleSheetLayoutView="100" workbookViewId="0">
      <selection activeCell="B1" sqref="B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5</v>
      </c>
      <c r="P1" s="15"/>
      <c r="Q1" s="15"/>
      <c r="R1" s="15"/>
      <c r="S1" s="15"/>
      <c r="T1" s="15"/>
      <c r="U1" s="15"/>
      <c r="V1" s="15"/>
      <c r="W1" s="15"/>
      <c r="AS1" s="97" t="s">
        <v>23</v>
      </c>
      <c r="AT1" s="204" t="s">
        <v>44</v>
      </c>
      <c r="AU1" s="205"/>
      <c r="AV1" s="205"/>
      <c r="AW1" s="205"/>
      <c r="AX1" s="205"/>
      <c r="AY1" s="205"/>
      <c r="AZ1" s="205"/>
      <c r="BA1" s="205"/>
      <c r="BB1" s="205"/>
      <c r="BC1" s="205"/>
      <c r="BD1" s="205"/>
      <c r="BE1" s="205"/>
      <c r="BF1" s="205"/>
      <c r="BG1" s="205"/>
      <c r="BH1" s="205"/>
      <c r="BI1" s="205"/>
      <c r="BJ1" s="97" t="s">
        <v>9</v>
      </c>
    </row>
    <row r="2" spans="2:67" s="3" customFormat="1" ht="20.25" customHeight="1">
      <c r="J2" s="63"/>
      <c r="M2" s="63"/>
      <c r="N2" s="63"/>
      <c r="P2" s="97"/>
      <c r="Q2" s="97"/>
      <c r="R2" s="97"/>
      <c r="S2" s="97"/>
      <c r="T2" s="97"/>
      <c r="U2" s="97"/>
      <c r="V2" s="97"/>
      <c r="W2" s="97"/>
      <c r="AB2" s="97" t="s">
        <v>42</v>
      </c>
      <c r="AC2" s="174">
        <v>6</v>
      </c>
      <c r="AD2" s="174"/>
      <c r="AE2" s="97" t="s">
        <v>39</v>
      </c>
      <c r="AF2" s="190">
        <f>IF(AC2=0,"",YEAR(DATE(2018+AC2,1,1)))</f>
        <v>2024</v>
      </c>
      <c r="AG2" s="190"/>
      <c r="AH2" s="194" t="s">
        <v>34</v>
      </c>
      <c r="AI2" s="194" t="s">
        <v>7</v>
      </c>
      <c r="AJ2" s="174">
        <v>4</v>
      </c>
      <c r="AK2" s="174"/>
      <c r="AL2" s="194" t="s">
        <v>51</v>
      </c>
      <c r="AS2" s="97" t="s">
        <v>56</v>
      </c>
      <c r="AT2" s="174" t="s">
        <v>183</v>
      </c>
      <c r="AU2" s="174"/>
      <c r="AV2" s="174"/>
      <c r="AW2" s="174"/>
      <c r="AX2" s="174"/>
      <c r="AY2" s="174"/>
      <c r="AZ2" s="174"/>
      <c r="BA2" s="174"/>
      <c r="BB2" s="174"/>
      <c r="BC2" s="174"/>
      <c r="BD2" s="174"/>
      <c r="BE2" s="174"/>
      <c r="BF2" s="174"/>
      <c r="BG2" s="174"/>
      <c r="BH2" s="174"/>
      <c r="BI2" s="174"/>
      <c r="BJ2" s="97" t="s">
        <v>9</v>
      </c>
      <c r="BK2" s="97"/>
      <c r="BL2" s="97"/>
      <c r="BM2" s="97"/>
    </row>
    <row r="3" spans="2:67" s="3" customFormat="1" ht="20.25" customHeight="1">
      <c r="J3" s="63"/>
      <c r="M3" s="63"/>
      <c r="O3" s="97"/>
      <c r="P3" s="97"/>
      <c r="Q3" s="97"/>
      <c r="R3" s="97"/>
      <c r="S3" s="97"/>
      <c r="T3" s="97"/>
      <c r="U3" s="97"/>
      <c r="AC3" s="175"/>
      <c r="AD3" s="175"/>
      <c r="AE3" s="188"/>
      <c r="AF3" s="191"/>
      <c r="AG3" s="188"/>
      <c r="BD3" s="229" t="s">
        <v>41</v>
      </c>
      <c r="BE3" s="240" t="s">
        <v>96</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52</v>
      </c>
      <c r="BE4" s="240" t="s">
        <v>204</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210</v>
      </c>
      <c r="AP6" s="197"/>
      <c r="AQ6" s="197"/>
      <c r="AR6" s="197"/>
      <c r="AS6" s="2"/>
      <c r="AT6" s="2"/>
      <c r="AU6" s="2"/>
      <c r="AW6" s="203"/>
      <c r="AX6" s="203"/>
      <c r="AY6" s="62"/>
      <c r="AZ6" s="2"/>
      <c r="BA6" s="209">
        <v>40</v>
      </c>
      <c r="BB6" s="211"/>
      <c r="BC6" s="62" t="s">
        <v>45</v>
      </c>
      <c r="BD6" s="2"/>
      <c r="BE6" s="209">
        <v>160</v>
      </c>
      <c r="BF6" s="211"/>
      <c r="BG6" s="62" t="s">
        <v>49</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54</v>
      </c>
      <c r="BC8" s="197"/>
      <c r="BD8" s="197"/>
      <c r="BE8" s="241">
        <f>DAY(EOMONTH(DATE(AF2,AJ2,1),0))</f>
        <v>30</v>
      </c>
      <c r="BF8" s="245"/>
      <c r="BG8" s="197" t="s">
        <v>29</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238</v>
      </c>
      <c r="AT10" s="16"/>
      <c r="AU10" s="16"/>
      <c r="AV10" s="207"/>
      <c r="AW10" s="197"/>
      <c r="AX10" s="208"/>
      <c r="AY10" s="208"/>
      <c r="AZ10" s="208"/>
      <c r="BA10" s="197"/>
      <c r="BB10" s="197"/>
      <c r="BC10" s="220" t="s">
        <v>214</v>
      </c>
      <c r="BD10" s="197"/>
      <c r="BE10" s="209"/>
      <c r="BF10" s="211"/>
      <c r="BG10" s="62" t="s">
        <v>239</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240</v>
      </c>
      <c r="D12" s="31"/>
      <c r="E12" s="39"/>
      <c r="F12" s="31"/>
      <c r="G12" s="39"/>
      <c r="H12" s="31"/>
      <c r="I12" s="52" t="s">
        <v>241</v>
      </c>
      <c r="J12" s="66"/>
      <c r="K12" s="39" t="s">
        <v>242</v>
      </c>
      <c r="L12" s="88"/>
      <c r="M12" s="88"/>
      <c r="N12" s="31"/>
      <c r="O12" s="39" t="s">
        <v>132</v>
      </c>
      <c r="P12" s="88"/>
      <c r="Q12" s="88"/>
      <c r="R12" s="88"/>
      <c r="S12" s="31"/>
      <c r="T12" s="119"/>
      <c r="U12" s="119"/>
      <c r="V12" s="137"/>
      <c r="W12" s="149" t="s">
        <v>243</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244</v>
      </c>
      <c r="BE12" s="221"/>
      <c r="BF12" s="20" t="s">
        <v>245</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14</v>
      </c>
      <c r="X13" s="150"/>
      <c r="Y13" s="150"/>
      <c r="Z13" s="150"/>
      <c r="AA13" s="150"/>
      <c r="AB13" s="150"/>
      <c r="AC13" s="178"/>
      <c r="AD13" s="185" t="s">
        <v>25</v>
      </c>
      <c r="AE13" s="150"/>
      <c r="AF13" s="150"/>
      <c r="AG13" s="150"/>
      <c r="AH13" s="150"/>
      <c r="AI13" s="150"/>
      <c r="AJ13" s="178"/>
      <c r="AK13" s="185" t="s">
        <v>28</v>
      </c>
      <c r="AL13" s="150"/>
      <c r="AM13" s="150"/>
      <c r="AN13" s="150"/>
      <c r="AO13" s="150"/>
      <c r="AP13" s="150"/>
      <c r="AQ13" s="178"/>
      <c r="AR13" s="185" t="s">
        <v>2</v>
      </c>
      <c r="AS13" s="150"/>
      <c r="AT13" s="150"/>
      <c r="AU13" s="150"/>
      <c r="AV13" s="150"/>
      <c r="AW13" s="150"/>
      <c r="AX13" s="178"/>
      <c r="AY13" s="185" t="s">
        <v>32</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36</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102</v>
      </c>
      <c r="U18" s="130"/>
      <c r="V18" s="141"/>
      <c r="W18" s="154"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82" t="str">
        <f>IF(AC17="","",VLOOKUP(AC17,シフト記号表!$C$6:$L$47,10,FALSE))</f>
        <v/>
      </c>
      <c r="AD18" s="154"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82" t="str">
        <f>IF(AJ17="","",VLOOKUP(AJ17,シフト記号表!$C$6:$L$47,10,FALSE))</f>
        <v/>
      </c>
      <c r="AK18" s="154"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82" t="str">
        <f>IF(AQ17="","",VLOOKUP(AQ17,シフト記号表!$C$6:$L$47,10,FALSE))</f>
        <v/>
      </c>
      <c r="AR18" s="154"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82" t="str">
        <f>IF(AX17="","",VLOOKUP(AX17,シフト記号表!$C$6:$L$47,10,FALSE))</f>
        <v/>
      </c>
      <c r="AY18" s="154" t="str">
        <f>IF(AY17="","",VLOOKUP(AY17,シフト記号表!$C$6:$L$47,10,FALSE))</f>
        <v/>
      </c>
      <c r="AZ18" s="166" t="str">
        <f>IF(AZ17="","",VLOOKUP(AZ17,シフト記号表!$C$6:$L$47,10,FALSE))</f>
        <v/>
      </c>
      <c r="BA18" s="166" t="str">
        <f>IF(BA17="","",VLOOKUP(BA17,シフト記号表!$C$6:$L$47,10,FALSE))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36</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102</v>
      </c>
      <c r="U20" s="130"/>
      <c r="V20" s="141"/>
      <c r="W20" s="154"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82" t="str">
        <f>IF(AC19="","",VLOOKUP(AC19,シフト記号表!$C$6:$L$47,10,FALSE))</f>
        <v/>
      </c>
      <c r="AD20" s="154"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82" t="str">
        <f>IF(AJ19="","",VLOOKUP(AJ19,シフト記号表!$C$6:$L$47,10,FALSE))</f>
        <v/>
      </c>
      <c r="AK20" s="154"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82" t="str">
        <f>IF(AQ19="","",VLOOKUP(AQ19,シフト記号表!$C$6:$L$47,10,FALSE))</f>
        <v/>
      </c>
      <c r="AR20" s="154"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82" t="str">
        <f>IF(AX19="","",VLOOKUP(AX19,シフト記号表!$C$6:$L$47,10,FALSE))</f>
        <v/>
      </c>
      <c r="AY20" s="154" t="str">
        <f>IF(AY19="","",VLOOKUP(AY19,シフト記号表!$C$6:$L$47,10,FALSE))</f>
        <v/>
      </c>
      <c r="AZ20" s="166" t="str">
        <f>IF(AZ19="","",VLOOKUP(AZ19,シフト記号表!$C$6:$L$47,10,FALSE))</f>
        <v/>
      </c>
      <c r="BA20" s="166" t="str">
        <f>IF(BA19="","",VLOOKUP(BA19,シフト記号表!$C$6:$L$47,10,FALSE))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36</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102</v>
      </c>
      <c r="U22" s="130"/>
      <c r="V22" s="141"/>
      <c r="W22" s="154"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82" t="str">
        <f>IF(AC21="","",VLOOKUP(AC21,シフト記号表!$C$6:$L$47,10,FALSE))</f>
        <v/>
      </c>
      <c r="AD22" s="154"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82" t="str">
        <f>IF(AJ21="","",VLOOKUP(AJ21,シフト記号表!$C$6:$L$47,10,FALSE))</f>
        <v/>
      </c>
      <c r="AK22" s="154"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82" t="str">
        <f>IF(AQ21="","",VLOOKUP(AQ21,シフト記号表!$C$6:$L$47,10,FALSE))</f>
        <v/>
      </c>
      <c r="AR22" s="154"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82" t="str">
        <f>IF(AX21="","",VLOOKUP(AX21,シフト記号表!$C$6:$L$47,10,FALSE))</f>
        <v/>
      </c>
      <c r="AY22" s="154" t="str">
        <f>IF(AY21="","",VLOOKUP(AY21,シフト記号表!$C$6:$L$47,10,FALSE))</f>
        <v/>
      </c>
      <c r="AZ22" s="166" t="str">
        <f>IF(AZ21="","",VLOOKUP(AZ21,シフト記号表!$C$6:$L$47,10,FALSE))</f>
        <v/>
      </c>
      <c r="BA22" s="166" t="str">
        <f>IF(BA21="","",VLOOKUP(BA21,シフト記号表!$C$6:$L$47,10,FALSE))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36</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102</v>
      </c>
      <c r="U24" s="130"/>
      <c r="V24" s="141"/>
      <c r="W24" s="154"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82" t="str">
        <f>IF(AC23="","",VLOOKUP(AC23,シフト記号表!$C$6:$L$47,10,FALSE))</f>
        <v/>
      </c>
      <c r="AD24" s="154"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82" t="str">
        <f>IF(AJ23="","",VLOOKUP(AJ23,シフト記号表!$C$6:$L$47,10,FALSE))</f>
        <v/>
      </c>
      <c r="AK24" s="154"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82" t="str">
        <f>IF(AQ23="","",VLOOKUP(AQ23,シフト記号表!$C$6:$L$47,10,FALSE))</f>
        <v/>
      </c>
      <c r="AR24" s="154"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82" t="str">
        <f>IF(AX23="","",VLOOKUP(AX23,シフト記号表!$C$6:$L$47,10,FALSE))</f>
        <v/>
      </c>
      <c r="AY24" s="154" t="str">
        <f>IF(AY23="","",VLOOKUP(AY23,シフト記号表!$C$6:$L$47,10,FALSE))</f>
        <v/>
      </c>
      <c r="AZ24" s="166" t="str">
        <f>IF(AZ23="","",VLOOKUP(AZ23,シフト記号表!$C$6:$L$47,10,FALSE))</f>
        <v/>
      </c>
      <c r="BA24" s="166" t="str">
        <f>IF(BA23="","",VLOOKUP(BA23,シフト記号表!$C$6:$L$47,10,FALSE))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36</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102</v>
      </c>
      <c r="U26" s="132"/>
      <c r="V26" s="143"/>
      <c r="W26" s="154"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82" t="str">
        <f>IF(AC25="","",VLOOKUP(AC25,シフト記号表!$C$6:$L$47,10,FALSE))</f>
        <v/>
      </c>
      <c r="AD26" s="154"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82" t="str">
        <f>IF(AJ25="","",VLOOKUP(AJ25,シフト記号表!$C$6:$L$47,10,FALSE))</f>
        <v/>
      </c>
      <c r="AK26" s="154"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82" t="str">
        <f>IF(AQ25="","",VLOOKUP(AQ25,シフト記号表!$C$6:$L$47,10,FALSE))</f>
        <v/>
      </c>
      <c r="AR26" s="154"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82" t="str">
        <f>IF(AX25="","",VLOOKUP(AX25,シフト記号表!$C$6:$L$47,10,FALSE))</f>
        <v/>
      </c>
      <c r="AY26" s="154" t="str">
        <f>IF(AY25="","",VLOOKUP(AY25,シフト記号表!$C$6:$L$47,10,FALSE))</f>
        <v/>
      </c>
      <c r="AZ26" s="166" t="str">
        <f>IF(AZ25="","",VLOOKUP(AZ25,シフト記号表!$C$6:$L$47,10,FALSE))</f>
        <v/>
      </c>
      <c r="BA26" s="166" t="str">
        <f>IF(BA25="","",VLOOKUP(BA25,シフト記号表!$C$6:$L$47,10,FALSE))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36</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102</v>
      </c>
      <c r="U28" s="130"/>
      <c r="V28" s="141"/>
      <c r="W28" s="154"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82" t="str">
        <f>IF(AC27="","",VLOOKUP(AC27,シフト記号表!$C$6:$L$47,10,FALSE))</f>
        <v/>
      </c>
      <c r="AD28" s="154"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82" t="str">
        <f>IF(AJ27="","",VLOOKUP(AJ27,シフト記号表!$C$6:$L$47,10,FALSE))</f>
        <v/>
      </c>
      <c r="AK28" s="154"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82" t="str">
        <f>IF(AQ27="","",VLOOKUP(AQ27,シフト記号表!$C$6:$L$47,10,FALSE))</f>
        <v/>
      </c>
      <c r="AR28" s="154"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82" t="str">
        <f>IF(AX27="","",VLOOKUP(AX27,シフト記号表!$C$6:$L$47,10,FALSE))</f>
        <v/>
      </c>
      <c r="AY28" s="154" t="str">
        <f>IF(AY27="","",VLOOKUP(AY27,シフト記号表!$C$6:$L$47,10,FALSE))</f>
        <v/>
      </c>
      <c r="AZ28" s="166" t="str">
        <f>IF(AZ27="","",VLOOKUP(AZ27,シフト記号表!$C$6:$L$47,10,FALSE))</f>
        <v/>
      </c>
      <c r="BA28" s="166" t="str">
        <f>IF(BA27="","",VLOOKUP(BA27,シフト記号表!$C$6:$L$47,10,FALSE))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36</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102</v>
      </c>
      <c r="U30" s="130"/>
      <c r="V30" s="141"/>
      <c r="W30" s="154"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82" t="str">
        <f>IF(AC29="","",VLOOKUP(AC29,シフト記号表!$C$6:$L$47,10,FALSE))</f>
        <v/>
      </c>
      <c r="AD30" s="154"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82" t="str">
        <f>IF(AJ29="","",VLOOKUP(AJ29,シフト記号表!$C$6:$L$47,10,FALSE))</f>
        <v/>
      </c>
      <c r="AK30" s="154"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82" t="str">
        <f>IF(AQ29="","",VLOOKUP(AQ29,シフト記号表!$C$6:$L$47,10,FALSE))</f>
        <v/>
      </c>
      <c r="AR30" s="154"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82" t="str">
        <f>IF(AX29="","",VLOOKUP(AX29,シフト記号表!$C$6:$L$47,10,FALSE))</f>
        <v/>
      </c>
      <c r="AY30" s="154" t="str">
        <f>IF(AY29="","",VLOOKUP(AY29,シフト記号表!$C$6:$L$47,10,FALSE))</f>
        <v/>
      </c>
      <c r="AZ30" s="166" t="str">
        <f>IF(AZ29="","",VLOOKUP(AZ29,シフト記号表!$C$6:$L$47,10,FALSE))</f>
        <v/>
      </c>
      <c r="BA30" s="166" t="str">
        <f>IF(BA29="","",VLOOKUP(BA29,シフト記号表!$C$6:$L$47,10,FALSE))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36</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102</v>
      </c>
      <c r="U32" s="130"/>
      <c r="V32" s="141"/>
      <c r="W32" s="154"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82" t="str">
        <f>IF(AC31="","",VLOOKUP(AC31,シフト記号表!$C$6:$L$47,10,FALSE))</f>
        <v/>
      </c>
      <c r="AD32" s="154"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82" t="str">
        <f>IF(AJ31="","",VLOOKUP(AJ31,シフト記号表!$C$6:$L$47,10,FALSE))</f>
        <v/>
      </c>
      <c r="AK32" s="154"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82" t="str">
        <f>IF(AQ31="","",VLOOKUP(AQ31,シフト記号表!$C$6:$L$47,10,FALSE))</f>
        <v/>
      </c>
      <c r="AR32" s="154"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82" t="str">
        <f>IF(AX31="","",VLOOKUP(AX31,シフト記号表!$C$6:$L$47,10,FALSE))</f>
        <v/>
      </c>
      <c r="AY32" s="154" t="str">
        <f>IF(AY31="","",VLOOKUP(AY31,シフト記号表!$C$6:$L$47,10,FALSE))</f>
        <v/>
      </c>
      <c r="AZ32" s="166" t="str">
        <f>IF(AZ31="","",VLOOKUP(AZ31,シフト記号表!$C$6:$L$47,10,FALSE))</f>
        <v/>
      </c>
      <c r="BA32" s="166" t="str">
        <f>IF(BA31="","",VLOOKUP(BA31,シフト記号表!$C$6:$L$47,10,FALSE))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36</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102</v>
      </c>
      <c r="U34" s="132"/>
      <c r="V34" s="143"/>
      <c r="W34" s="154"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82" t="str">
        <f>IF(AC33="","",VLOOKUP(AC33,シフト記号表!$C$6:$L$47,10,FALSE))</f>
        <v/>
      </c>
      <c r="AD34" s="154"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82" t="str">
        <f>IF(AJ33="","",VLOOKUP(AJ33,シフト記号表!$C$6:$L$47,10,FALSE))</f>
        <v/>
      </c>
      <c r="AK34" s="154"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82" t="str">
        <f>IF(AQ33="","",VLOOKUP(AQ33,シフト記号表!$C$6:$L$47,10,FALSE))</f>
        <v/>
      </c>
      <c r="AR34" s="154"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82" t="str">
        <f>IF(AX33="","",VLOOKUP(AX33,シフト記号表!$C$6:$L$47,10,FALSE))</f>
        <v/>
      </c>
      <c r="AY34" s="154" t="str">
        <f>IF(AY33="","",VLOOKUP(AY33,シフト記号表!$C$6:$L$47,10,FALSE))</f>
        <v/>
      </c>
      <c r="AZ34" s="166" t="str">
        <f>IF(AZ33="","",VLOOKUP(AZ33,シフト記号表!$C$6:$L$47,10,FALSE))</f>
        <v/>
      </c>
      <c r="BA34" s="166" t="str">
        <f>IF(BA33="","",VLOOKUP(BA33,シフト記号表!$C$6:$L$47,10,FALSE))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36</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102</v>
      </c>
      <c r="U36" s="132"/>
      <c r="V36" s="143"/>
      <c r="W36" s="154"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82" t="str">
        <f>IF(AC35="","",VLOOKUP(AC35,シフト記号表!$C$6:$L$47,10,FALSE))</f>
        <v/>
      </c>
      <c r="AD36" s="154"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82" t="str">
        <f>IF(AJ35="","",VLOOKUP(AJ35,シフト記号表!$C$6:$L$47,10,FALSE))</f>
        <v/>
      </c>
      <c r="AK36" s="154"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82" t="str">
        <f>IF(AQ35="","",VLOOKUP(AQ35,シフト記号表!$C$6:$L$47,10,FALSE))</f>
        <v/>
      </c>
      <c r="AR36" s="154"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82" t="str">
        <f>IF(AX35="","",VLOOKUP(AX35,シフト記号表!$C$6:$L$47,10,FALSE))</f>
        <v/>
      </c>
      <c r="AY36" s="154" t="str">
        <f>IF(AY35="","",VLOOKUP(AY35,シフト記号表!$C$6:$L$47,10,FALSE))</f>
        <v/>
      </c>
      <c r="AZ36" s="166" t="str">
        <f>IF(AZ35="","",VLOOKUP(AZ35,シフト記号表!$C$6:$L$47,10,FALSE))</f>
        <v/>
      </c>
      <c r="BA36" s="166" t="str">
        <f>IF(BA35="","",VLOOKUP(BA35,シフト記号表!$C$6:$L$47,10,FALSE))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36</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102</v>
      </c>
      <c r="U38" s="132"/>
      <c r="V38" s="143"/>
      <c r="W38" s="154"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82" t="str">
        <f>IF(AC37="","",VLOOKUP(AC37,シフト記号表!$C$6:$L$47,10,FALSE))</f>
        <v/>
      </c>
      <c r="AD38" s="154"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82" t="str">
        <f>IF(AJ37="","",VLOOKUP(AJ37,シフト記号表!$C$6:$L$47,10,FALSE))</f>
        <v/>
      </c>
      <c r="AK38" s="154"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82" t="str">
        <f>IF(AQ37="","",VLOOKUP(AQ37,シフト記号表!$C$6:$L$47,10,FALSE))</f>
        <v/>
      </c>
      <c r="AR38" s="154"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82" t="str">
        <f>IF(AX37="","",VLOOKUP(AX37,シフト記号表!$C$6:$L$47,10,FALSE))</f>
        <v/>
      </c>
      <c r="AY38" s="154" t="str">
        <f>IF(AY37="","",VLOOKUP(AY37,シフト記号表!$C$6:$L$47,10,FALSE))</f>
        <v/>
      </c>
      <c r="AZ38" s="166" t="str">
        <f>IF(AZ37="","",VLOOKUP(AZ37,シフト記号表!$C$6:$L$47,10,FALSE))</f>
        <v/>
      </c>
      <c r="BA38" s="166" t="str">
        <f>IF(BA37="","",VLOOKUP(BA37,シフト記号表!$C$6:$L$47,10,FALSE))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36</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102</v>
      </c>
      <c r="U40" s="132"/>
      <c r="V40" s="143"/>
      <c r="W40" s="154"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82" t="str">
        <f>IF(AC39="","",VLOOKUP(AC39,シフト記号表!$C$6:$L$47,10,FALSE))</f>
        <v/>
      </c>
      <c r="AD40" s="154"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82" t="str">
        <f>IF(AJ39="","",VLOOKUP(AJ39,シフト記号表!$C$6:$L$47,10,FALSE))</f>
        <v/>
      </c>
      <c r="AK40" s="154"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82" t="str">
        <f>IF(AQ39="","",VLOOKUP(AQ39,シフト記号表!$C$6:$L$47,10,FALSE))</f>
        <v/>
      </c>
      <c r="AR40" s="154"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82" t="str">
        <f>IF(AX39="","",VLOOKUP(AX39,シフト記号表!$C$6:$L$47,10,FALSE))</f>
        <v/>
      </c>
      <c r="AY40" s="154" t="str">
        <f>IF(AY39="","",VLOOKUP(AY39,シフト記号表!$C$6:$L$47,10,FALSE))</f>
        <v/>
      </c>
      <c r="AZ40" s="166" t="str">
        <f>IF(AZ39="","",VLOOKUP(AZ39,シフト記号表!$C$6:$L$47,10,FALSE))</f>
        <v/>
      </c>
      <c r="BA40" s="166" t="str">
        <f>IF(BA39="","",VLOOKUP(BA39,シフト記号表!$C$6:$L$47,10,FALSE))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36</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102</v>
      </c>
      <c r="U42" s="132"/>
      <c r="V42" s="143"/>
      <c r="W42" s="154"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82" t="str">
        <f>IF(AC41="","",VLOOKUP(AC41,シフト記号表!$C$6:$L$47,10,FALSE))</f>
        <v/>
      </c>
      <c r="AD42" s="154"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82" t="str">
        <f>IF(AJ41="","",VLOOKUP(AJ41,シフト記号表!$C$6:$L$47,10,FALSE))</f>
        <v/>
      </c>
      <c r="AK42" s="154"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82" t="str">
        <f>IF(AQ41="","",VLOOKUP(AQ41,シフト記号表!$C$6:$L$47,10,FALSE))</f>
        <v/>
      </c>
      <c r="AR42" s="154"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82" t="str">
        <f>IF(AX41="","",VLOOKUP(AX41,シフト記号表!$C$6:$L$47,10,FALSE))</f>
        <v/>
      </c>
      <c r="AY42" s="154" t="str">
        <f>IF(AY41="","",VLOOKUP(AY41,シフト記号表!$C$6:$L$47,10,FALSE))</f>
        <v/>
      </c>
      <c r="AZ42" s="166" t="str">
        <f>IF(AZ41="","",VLOOKUP(AZ41,シフト記号表!$C$6:$L$47,10,FALSE))</f>
        <v/>
      </c>
      <c r="BA42" s="166" t="str">
        <f>IF(BA41="","",VLOOKUP(BA41,シフト記号表!$C$6:$L$47,10,FALSE))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36</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102</v>
      </c>
      <c r="U44" s="132"/>
      <c r="V44" s="143"/>
      <c r="W44" s="154"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82" t="str">
        <f>IF(AC43="","",VLOOKUP(AC43,シフト記号表!$C$6:$L$47,10,FALSE))</f>
        <v/>
      </c>
      <c r="AD44" s="154"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82" t="str">
        <f>IF(AJ43="","",VLOOKUP(AJ43,シフト記号表!$C$6:$L$47,10,FALSE))</f>
        <v/>
      </c>
      <c r="AK44" s="154"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82" t="str">
        <f>IF(AQ43="","",VLOOKUP(AQ43,シフト記号表!$C$6:$L$47,10,FALSE))</f>
        <v/>
      </c>
      <c r="AR44" s="154"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82" t="str">
        <f>IF(AX43="","",VLOOKUP(AX43,シフト記号表!$C$6:$L$47,10,FALSE))</f>
        <v/>
      </c>
      <c r="AY44" s="154" t="str">
        <f>IF(AY43="","",VLOOKUP(AY43,シフト記号表!$C$6:$L$47,10,FALSE))</f>
        <v/>
      </c>
      <c r="AZ44" s="166" t="str">
        <f>IF(AZ43="","",VLOOKUP(AZ43,シフト記号表!$C$6:$L$47,10,FALSE))</f>
        <v/>
      </c>
      <c r="BA44" s="166" t="str">
        <f>IF(BA43="","",VLOOKUP(BA43,シフト記号表!$C$6:$L$47,10,FALSE))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36</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102</v>
      </c>
      <c r="U46" s="132"/>
      <c r="V46" s="143"/>
      <c r="W46" s="154"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82" t="str">
        <f>IF(AC45="","",VLOOKUP(AC45,シフト記号表!$C$6:$L$47,10,FALSE))</f>
        <v/>
      </c>
      <c r="AD46" s="154"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82" t="str">
        <f>IF(AJ45="","",VLOOKUP(AJ45,シフト記号表!$C$6:$L$47,10,FALSE))</f>
        <v/>
      </c>
      <c r="AK46" s="154"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82" t="str">
        <f>IF(AQ45="","",VLOOKUP(AQ45,シフト記号表!$C$6:$L$47,10,FALSE))</f>
        <v/>
      </c>
      <c r="AR46" s="154"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82" t="str">
        <f>IF(AX45="","",VLOOKUP(AX45,シフト記号表!$C$6:$L$47,10,FALSE))</f>
        <v/>
      </c>
      <c r="AY46" s="154" t="str">
        <f>IF(AY45="","",VLOOKUP(AY45,シフト記号表!$C$6:$L$47,10,FALSE))</f>
        <v/>
      </c>
      <c r="AZ46" s="166" t="str">
        <f>IF(AZ45="","",VLOOKUP(AZ45,シフト記号表!$C$6:$L$47,10,FALSE))</f>
        <v/>
      </c>
      <c r="BA46" s="166" t="str">
        <f>IF(BA45="","",VLOOKUP(BA45,シフト記号表!$C$6:$L$47,10,FALSE))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36</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102</v>
      </c>
      <c r="U48" s="132"/>
      <c r="V48" s="143"/>
      <c r="W48" s="154"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82" t="str">
        <f>IF(AC47="","",VLOOKUP(AC47,シフト記号表!$C$6:$L$47,10,FALSE))</f>
        <v/>
      </c>
      <c r="AD48" s="154"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82" t="str">
        <f>IF(AJ47="","",VLOOKUP(AJ47,シフト記号表!$C$6:$L$47,10,FALSE))</f>
        <v/>
      </c>
      <c r="AK48" s="154"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82" t="str">
        <f>IF(AQ47="","",VLOOKUP(AQ47,シフト記号表!$C$6:$L$47,10,FALSE))</f>
        <v/>
      </c>
      <c r="AR48" s="154"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82" t="str">
        <f>IF(AX47="","",VLOOKUP(AX47,シフト記号表!$C$6:$L$47,10,FALSE))</f>
        <v/>
      </c>
      <c r="AY48" s="154" t="str">
        <f>IF(AY47="","",VLOOKUP(AY47,シフト記号表!$C$6:$L$47,10,FALSE))</f>
        <v/>
      </c>
      <c r="AZ48" s="166" t="str">
        <f>IF(AZ47="","",VLOOKUP(AZ47,シフト記号表!$C$6:$L$47,10,FALSE))</f>
        <v/>
      </c>
      <c r="BA48" s="166" t="str">
        <f>IF(BA47="","",VLOOKUP(BA47,シフト記号表!$C$6:$L$47,10,FALSE))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36</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102</v>
      </c>
      <c r="U50" s="132"/>
      <c r="V50" s="143"/>
      <c r="W50" s="154"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82" t="str">
        <f>IF(AC49="","",VLOOKUP(AC49,シフト記号表!$C$6:$L$47,10,FALSE))</f>
        <v/>
      </c>
      <c r="AD50" s="154"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82" t="str">
        <f>IF(AJ49="","",VLOOKUP(AJ49,シフト記号表!$C$6:$L$47,10,FALSE))</f>
        <v/>
      </c>
      <c r="AK50" s="154"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82" t="str">
        <f>IF(AQ49="","",VLOOKUP(AQ49,シフト記号表!$C$6:$L$47,10,FALSE))</f>
        <v/>
      </c>
      <c r="AR50" s="154"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82" t="str">
        <f>IF(AX49="","",VLOOKUP(AX49,シフト記号表!$C$6:$L$47,10,FALSE))</f>
        <v/>
      </c>
      <c r="AY50" s="154" t="str">
        <f>IF(AY49="","",VLOOKUP(AY49,シフト記号表!$C$6:$L$47,10,FALSE))</f>
        <v/>
      </c>
      <c r="AZ50" s="166" t="str">
        <f>IF(AZ49="","",VLOOKUP(AZ49,シフト記号表!$C$6:$L$47,10,FALSE))</f>
        <v/>
      </c>
      <c r="BA50" s="166" t="str">
        <f>IF(BA49="","",VLOOKUP(BA49,シフト記号表!$C$6:$L$47,10,FALSE))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36</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102</v>
      </c>
      <c r="U52" s="132"/>
      <c r="V52" s="143"/>
      <c r="W52" s="154"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82" t="str">
        <f>IF(AC51="","",VLOOKUP(AC51,シフト記号表!$C$6:$L$47,10,FALSE))</f>
        <v/>
      </c>
      <c r="AD52" s="154"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82" t="str">
        <f>IF(AJ51="","",VLOOKUP(AJ51,シフト記号表!$C$6:$L$47,10,FALSE))</f>
        <v/>
      </c>
      <c r="AK52" s="154"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82" t="str">
        <f>IF(AQ51="","",VLOOKUP(AQ51,シフト記号表!$C$6:$L$47,10,FALSE))</f>
        <v/>
      </c>
      <c r="AR52" s="154"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82" t="str">
        <f>IF(AX51="","",VLOOKUP(AX51,シフト記号表!$C$6:$L$47,10,FALSE))</f>
        <v/>
      </c>
      <c r="AY52" s="154" t="str">
        <f>IF(AY51="","",VLOOKUP(AY51,シフト記号表!$C$6:$L$47,10,FALSE))</f>
        <v/>
      </c>
      <c r="AZ52" s="166" t="str">
        <f>IF(AZ51="","",VLOOKUP(AZ51,シフト記号表!$C$6:$L$47,10,FALSE))</f>
        <v/>
      </c>
      <c r="BA52" s="166" t="str">
        <f>IF(BA51="","",VLOOKUP(BA51,シフト記号表!$C$6:$L$47,10,FALSE))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36</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102</v>
      </c>
      <c r="U54" s="130"/>
      <c r="V54" s="141"/>
      <c r="W54" s="154"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82" t="str">
        <f>IF(AC53="","",VLOOKUP(AC53,シフト記号表!$C$6:$L$47,10,FALSE))</f>
        <v/>
      </c>
      <c r="AD54" s="154"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82" t="str">
        <f>IF(AJ53="","",VLOOKUP(AJ53,シフト記号表!$C$6:$L$47,10,FALSE))</f>
        <v/>
      </c>
      <c r="AK54" s="154"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82" t="str">
        <f>IF(AQ53="","",VLOOKUP(AQ53,シフト記号表!$C$6:$L$47,10,FALSE))</f>
        <v/>
      </c>
      <c r="AR54" s="154"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82" t="str">
        <f>IF(AX53="","",VLOOKUP(AX53,シフト記号表!$C$6:$L$47,10,FALSE))</f>
        <v/>
      </c>
      <c r="AY54" s="154" t="str">
        <f>IF(AY53="","",VLOOKUP(AY53,シフト記号表!$C$6:$L$47,10,FALSE))</f>
        <v/>
      </c>
      <c r="AZ54" s="166" t="str">
        <f>IF(AZ53="","",VLOOKUP(AZ53,シフト記号表!$C$6:$L$47,10,FALSE))</f>
        <v/>
      </c>
      <c r="BA54" s="166" t="str">
        <f>IF(BA53="","",VLOOKUP(BA53,シフト記号表!$C$6:$L$47,10,FALSE))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36</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102</v>
      </c>
      <c r="U56" s="132"/>
      <c r="V56" s="143"/>
      <c r="W56" s="154"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82" t="str">
        <f>IF(AC55="","",VLOOKUP(AC55,シフト記号表!$C$6:$L$47,10,FALSE))</f>
        <v/>
      </c>
      <c r="AD56" s="154"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82" t="str">
        <f>IF(AJ55="","",VLOOKUP(AJ55,シフト記号表!$C$6:$L$47,10,FALSE))</f>
        <v/>
      </c>
      <c r="AK56" s="154"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82" t="str">
        <f>IF(AQ55="","",VLOOKUP(AQ55,シフト記号表!$C$6:$L$47,10,FALSE))</f>
        <v/>
      </c>
      <c r="AR56" s="154"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82" t="str">
        <f>IF(AX55="","",VLOOKUP(AX55,シフト記号表!$C$6:$L$47,10,FALSE))</f>
        <v/>
      </c>
      <c r="AY56" s="154" t="str">
        <f>IF(AY55="","",VLOOKUP(AY55,シフト記号表!$C$6:$L$47,10,FALSE))</f>
        <v/>
      </c>
      <c r="AZ56" s="166" t="str">
        <f>IF(AZ55="","",VLOOKUP(AZ55,シフト記号表!$C$6:$L$47,10,FALSE))</f>
        <v/>
      </c>
      <c r="BA56" s="166" t="str">
        <f>IF(BA55="","",VLOOKUP(BA55,シフト記号表!$C$6:$L$47,10,FALSE))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36</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102</v>
      </c>
      <c r="U58" s="132"/>
      <c r="V58" s="143"/>
      <c r="W58" s="154"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82" t="str">
        <f>IF(AC57="","",VLOOKUP(AC57,シフト記号表!$C$6:$L$47,10,FALSE))</f>
        <v/>
      </c>
      <c r="AD58" s="154"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82" t="str">
        <f>IF(AJ57="","",VLOOKUP(AJ57,シフト記号表!$C$6:$L$47,10,FALSE))</f>
        <v/>
      </c>
      <c r="AK58" s="154"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82" t="str">
        <f>IF(AQ57="","",VLOOKUP(AQ57,シフト記号表!$C$6:$L$47,10,FALSE))</f>
        <v/>
      </c>
      <c r="AR58" s="154"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82" t="str">
        <f>IF(AX57="","",VLOOKUP(AX57,シフト記号表!$C$6:$L$47,10,FALSE))</f>
        <v/>
      </c>
      <c r="AY58" s="154" t="str">
        <f>IF(AY57="","",VLOOKUP(AY57,シフト記号表!$C$6:$L$47,10,FALSE))</f>
        <v/>
      </c>
      <c r="AZ58" s="166" t="str">
        <f>IF(AZ57="","",VLOOKUP(AZ57,シフト記号表!$C$6:$L$47,10,FALSE))</f>
        <v/>
      </c>
      <c r="BA58" s="166" t="str">
        <f>IF(BA57="","",VLOOKUP(BA57,シフト記号表!$C$6:$L$47,10,FALSE))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36</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102</v>
      </c>
      <c r="U60" s="132"/>
      <c r="V60" s="143"/>
      <c r="W60" s="154"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82" t="str">
        <f>IF(AC59="","",VLOOKUP(AC59,シフト記号表!$C$6:$L$47,10,FALSE))</f>
        <v/>
      </c>
      <c r="AD60" s="154"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82" t="str">
        <f>IF(AJ59="","",VLOOKUP(AJ59,シフト記号表!$C$6:$L$47,10,FALSE))</f>
        <v/>
      </c>
      <c r="AK60" s="154"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82" t="str">
        <f>IF(AQ59="","",VLOOKUP(AQ59,シフト記号表!$C$6:$L$47,10,FALSE))</f>
        <v/>
      </c>
      <c r="AR60" s="154"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82" t="str">
        <f>IF(AX59="","",VLOOKUP(AX59,シフト記号表!$C$6:$L$47,10,FALSE))</f>
        <v/>
      </c>
      <c r="AY60" s="154" t="str">
        <f>IF(AY59="","",VLOOKUP(AY59,シフト記号表!$C$6:$L$47,10,FALSE))</f>
        <v/>
      </c>
      <c r="AZ60" s="166" t="str">
        <f>IF(AZ59="","",VLOOKUP(AZ59,シフト記号表!$C$6:$L$47,10,FALSE))</f>
        <v/>
      </c>
      <c r="BA60" s="166" t="str">
        <f>IF(BA59="","",VLOOKUP(BA59,シフト記号表!$C$6:$L$47,10,FALSE))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36</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102</v>
      </c>
      <c r="U62" s="132"/>
      <c r="V62" s="143"/>
      <c r="W62" s="154"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82" t="str">
        <f>IF(AC61="","",VLOOKUP(AC61,シフト記号表!$C$6:$L$47,10,FALSE))</f>
        <v/>
      </c>
      <c r="AD62" s="154"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82" t="str">
        <f>IF(AJ61="","",VLOOKUP(AJ61,シフト記号表!$C$6:$L$47,10,FALSE))</f>
        <v/>
      </c>
      <c r="AK62" s="154"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82" t="str">
        <f>IF(AQ61="","",VLOOKUP(AQ61,シフト記号表!$C$6:$L$47,10,FALSE))</f>
        <v/>
      </c>
      <c r="AR62" s="154"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82" t="str">
        <f>IF(AX61="","",VLOOKUP(AX61,シフト記号表!$C$6:$L$47,10,FALSE))</f>
        <v/>
      </c>
      <c r="AY62" s="154" t="str">
        <f>IF(AY61="","",VLOOKUP(AY61,シフト記号表!$C$6:$L$47,10,FALSE))</f>
        <v/>
      </c>
      <c r="AZ62" s="166" t="str">
        <f>IF(AZ61="","",VLOOKUP(AZ61,シフト記号表!$C$6:$L$47,10,FALSE))</f>
        <v/>
      </c>
      <c r="BA62" s="166" t="str">
        <f>IF(BA61="","",VLOOKUP(BA61,シフト記号表!$C$6:$L$47,10,FALSE))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36</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102</v>
      </c>
      <c r="U64" s="132"/>
      <c r="V64" s="143"/>
      <c r="W64" s="154"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82" t="str">
        <f>IF(AC63="","",VLOOKUP(AC63,シフト記号表!$C$6:$L$47,10,FALSE))</f>
        <v/>
      </c>
      <c r="AD64" s="154"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82" t="str">
        <f>IF(AJ63="","",VLOOKUP(AJ63,シフト記号表!$C$6:$L$47,10,FALSE))</f>
        <v/>
      </c>
      <c r="AK64" s="154"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82" t="str">
        <f>IF(AQ63="","",VLOOKUP(AQ63,シフト記号表!$C$6:$L$47,10,FALSE))</f>
        <v/>
      </c>
      <c r="AR64" s="154"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82" t="str">
        <f>IF(AX63="","",VLOOKUP(AX63,シフト記号表!$C$6:$L$47,10,FALSE))</f>
        <v/>
      </c>
      <c r="AY64" s="154" t="str">
        <f>IF(AY63="","",VLOOKUP(AY63,シフト記号表!$C$6:$L$47,10,FALSE))</f>
        <v/>
      </c>
      <c r="AZ64" s="166" t="str">
        <f>IF(AZ63="","",VLOOKUP(AZ63,シフト記号表!$C$6:$L$47,10,FALSE))</f>
        <v/>
      </c>
      <c r="BA64" s="166" t="str">
        <f>IF(BA63="","",VLOOKUP(BA63,シフト記号表!$C$6:$L$47,10,FALSE))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36</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102</v>
      </c>
      <c r="U66" s="132"/>
      <c r="V66" s="143"/>
      <c r="W66" s="154"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82" t="str">
        <f>IF(AC65="","",VLOOKUP(AC65,シフト記号表!$C$6:$L$47,10,FALSE))</f>
        <v/>
      </c>
      <c r="AD66" s="154"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82" t="str">
        <f>IF(AJ65="","",VLOOKUP(AJ65,シフト記号表!$C$6:$L$47,10,FALSE))</f>
        <v/>
      </c>
      <c r="AK66" s="154"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82" t="str">
        <f>IF(AQ65="","",VLOOKUP(AQ65,シフト記号表!$C$6:$L$47,10,FALSE))</f>
        <v/>
      </c>
      <c r="AR66" s="154"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82" t="str">
        <f>IF(AX65="","",VLOOKUP(AX65,シフト記号表!$C$6:$L$47,10,FALSE))</f>
        <v/>
      </c>
      <c r="AY66" s="154" t="str">
        <f>IF(AY65="","",VLOOKUP(AY65,シフト記号表!$C$6:$L$47,10,FALSE))</f>
        <v/>
      </c>
      <c r="AZ66" s="166" t="str">
        <f>IF(AZ65="","",VLOOKUP(AZ65,シフト記号表!$C$6:$L$47,10,FALSE))</f>
        <v/>
      </c>
      <c r="BA66" s="166" t="str">
        <f>IF(BA65="","",VLOOKUP(BA65,シフト記号表!$C$6:$L$47,10,FALSE))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36</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102</v>
      </c>
      <c r="U68" s="132"/>
      <c r="V68" s="143"/>
      <c r="W68" s="154"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82" t="str">
        <f>IF(AC67="","",VLOOKUP(AC67,シフト記号表!$C$6:$L$47,10,FALSE))</f>
        <v/>
      </c>
      <c r="AD68" s="154"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82" t="str">
        <f>IF(AJ67="","",VLOOKUP(AJ67,シフト記号表!$C$6:$L$47,10,FALSE))</f>
        <v/>
      </c>
      <c r="AK68" s="154"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82" t="str">
        <f>IF(AQ67="","",VLOOKUP(AQ67,シフト記号表!$C$6:$L$47,10,FALSE))</f>
        <v/>
      </c>
      <c r="AR68" s="154"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82" t="str">
        <f>IF(AX67="","",VLOOKUP(AX67,シフト記号表!$C$6:$L$47,10,FALSE))</f>
        <v/>
      </c>
      <c r="AY68" s="154" t="str">
        <f>IF(AY67="","",VLOOKUP(AY67,シフト記号表!$C$6:$L$47,10,FALSE))</f>
        <v/>
      </c>
      <c r="AZ68" s="166" t="str">
        <f>IF(AZ67="","",VLOOKUP(AZ67,シフト記号表!$C$6:$L$47,10,FALSE))</f>
        <v/>
      </c>
      <c r="BA68" s="166" t="str">
        <f>IF(BA67="","",VLOOKUP(BA67,シフト記号表!$C$6:$L$47,10,FALSE))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36</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102</v>
      </c>
      <c r="U70" s="132"/>
      <c r="V70" s="143"/>
      <c r="W70" s="154"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82" t="str">
        <f>IF(AC69="","",VLOOKUP(AC69,シフト記号表!$C$6:$L$47,10,FALSE))</f>
        <v/>
      </c>
      <c r="AD70" s="154"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82" t="str">
        <f>IF(AJ69="","",VLOOKUP(AJ69,シフト記号表!$C$6:$L$47,10,FALSE))</f>
        <v/>
      </c>
      <c r="AK70" s="154"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82" t="str">
        <f>IF(AQ69="","",VLOOKUP(AQ69,シフト記号表!$C$6:$L$47,10,FALSE))</f>
        <v/>
      </c>
      <c r="AR70" s="154"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82" t="str">
        <f>IF(AX69="","",VLOOKUP(AX69,シフト記号表!$C$6:$L$47,10,FALSE))</f>
        <v/>
      </c>
      <c r="AY70" s="154" t="str">
        <f>IF(AY69="","",VLOOKUP(AY69,シフト記号表!$C$6:$L$47,10,FALSE))</f>
        <v/>
      </c>
      <c r="AZ70" s="166" t="str">
        <f>IF(AZ69="","",VLOOKUP(AZ69,シフト記号表!$C$6:$L$47,10,FALSE))</f>
        <v/>
      </c>
      <c r="BA70" s="166" t="str">
        <f>IF(BA69="","",VLOOKUP(BA69,シフト記号表!$C$6:$L$47,10,FALSE))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36</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102</v>
      </c>
      <c r="U72" s="132"/>
      <c r="V72" s="143"/>
      <c r="W72" s="154"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82" t="str">
        <f>IF(AC71="","",VLOOKUP(AC71,シフト記号表!$C$6:$L$47,10,FALSE))</f>
        <v/>
      </c>
      <c r="AD72" s="154"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82" t="str">
        <f>IF(AJ71="","",VLOOKUP(AJ71,シフト記号表!$C$6:$L$47,10,FALSE))</f>
        <v/>
      </c>
      <c r="AK72" s="154"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82" t="str">
        <f>IF(AQ71="","",VLOOKUP(AQ71,シフト記号表!$C$6:$L$47,10,FALSE))</f>
        <v/>
      </c>
      <c r="AR72" s="154"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82" t="str">
        <f>IF(AX71="","",VLOOKUP(AX71,シフト記号表!$C$6:$L$47,10,FALSE))</f>
        <v/>
      </c>
      <c r="AY72" s="154" t="str">
        <f>IF(AY71="","",VLOOKUP(AY71,シフト記号表!$C$6:$L$47,10,FALSE))</f>
        <v/>
      </c>
      <c r="AZ72" s="166" t="str">
        <f>IF(AZ71="","",VLOOKUP(AZ71,シフト記号表!$C$6:$L$47,10,FALSE))</f>
        <v/>
      </c>
      <c r="BA72" s="166" t="str">
        <f>IF(BA71="","",VLOOKUP(BA71,シフト記号表!$C$6:$L$47,10,FALSE))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36</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102</v>
      </c>
      <c r="U74" s="132"/>
      <c r="V74" s="143"/>
      <c r="W74" s="154"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82" t="str">
        <f>IF(AC73="","",VLOOKUP(AC73,シフト記号表!$C$6:$L$47,10,FALSE))</f>
        <v/>
      </c>
      <c r="AD74" s="154"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82" t="str">
        <f>IF(AJ73="","",VLOOKUP(AJ73,シフト記号表!$C$6:$L$47,10,FALSE))</f>
        <v/>
      </c>
      <c r="AK74" s="154"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82" t="str">
        <f>IF(AQ73="","",VLOOKUP(AQ73,シフト記号表!$C$6:$L$47,10,FALSE))</f>
        <v/>
      </c>
      <c r="AR74" s="154"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82" t="str">
        <f>IF(AX73="","",VLOOKUP(AX73,シフト記号表!$C$6:$L$47,10,FALSE))</f>
        <v/>
      </c>
      <c r="AY74" s="154" t="str">
        <f>IF(AY73="","",VLOOKUP(AY73,シフト記号表!$C$6:$L$47,10,FALSE))</f>
        <v/>
      </c>
      <c r="AZ74" s="166" t="str">
        <f>IF(AZ73="","",VLOOKUP(AZ73,シフト記号表!$C$6:$L$47,10,FALSE))</f>
        <v/>
      </c>
      <c r="BA74" s="166" t="str">
        <f>IF(BA73="","",VLOOKUP(BA73,シフト記号表!$C$6:$L$47,10,FALSE))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36</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102</v>
      </c>
      <c r="U76" s="132"/>
      <c r="V76" s="143"/>
      <c r="W76" s="154"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82" t="str">
        <f>IF(AC75="","",VLOOKUP(AC75,シフト記号表!$C$6:$L$47,10,FALSE))</f>
        <v/>
      </c>
      <c r="AD76" s="154"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82" t="str">
        <f>IF(AJ75="","",VLOOKUP(AJ75,シフト記号表!$C$6:$L$47,10,FALSE))</f>
        <v/>
      </c>
      <c r="AK76" s="154"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82" t="str">
        <f>IF(AQ75="","",VLOOKUP(AQ75,シフト記号表!$C$6:$L$47,10,FALSE))</f>
        <v/>
      </c>
      <c r="AR76" s="154"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82" t="str">
        <f>IF(AX75="","",VLOOKUP(AX75,シフト記号表!$C$6:$L$47,10,FALSE))</f>
        <v/>
      </c>
      <c r="AY76" s="154" t="str">
        <f>IF(AY75="","",VLOOKUP(AY75,シフト記号表!$C$6:$L$47,10,FALSE))</f>
        <v/>
      </c>
      <c r="AZ76" s="166" t="str">
        <f>IF(AZ75="","",VLOOKUP(AZ75,シフト記号表!$C$6:$L$47,10,FALSE))</f>
        <v/>
      </c>
      <c r="BA76" s="166" t="str">
        <f>IF(BA75="","",VLOOKUP(BA75,シフト記号表!$C$6:$L$47,10,FALSE))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36</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102</v>
      </c>
      <c r="U78" s="132"/>
      <c r="V78" s="143"/>
      <c r="W78" s="154"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82" t="str">
        <f>IF(AC77="","",VLOOKUP(AC77,シフト記号表!$C$6:$L$47,10,FALSE))</f>
        <v/>
      </c>
      <c r="AD78" s="154"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82" t="str">
        <f>IF(AJ77="","",VLOOKUP(AJ77,シフト記号表!$C$6:$L$47,10,FALSE))</f>
        <v/>
      </c>
      <c r="AK78" s="154"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82" t="str">
        <f>IF(AQ77="","",VLOOKUP(AQ77,シフト記号表!$C$6:$L$47,10,FALSE))</f>
        <v/>
      </c>
      <c r="AR78" s="154"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82" t="str">
        <f>IF(AX77="","",VLOOKUP(AX77,シフト記号表!$C$6:$L$47,10,FALSE))</f>
        <v/>
      </c>
      <c r="AY78" s="154" t="str">
        <f>IF(AY77="","",VLOOKUP(AY77,シフト記号表!$C$6:$L$47,10,FALSE))</f>
        <v/>
      </c>
      <c r="AZ78" s="166" t="str">
        <f>IF(AZ77="","",VLOOKUP(AZ77,シフト記号表!$C$6:$L$47,10,FALSE))</f>
        <v/>
      </c>
      <c r="BA78" s="166" t="str">
        <f>IF(BA77="","",VLOOKUP(BA77,シフト記号表!$C$6:$L$47,10,FALSE))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36</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102</v>
      </c>
      <c r="U80" s="132"/>
      <c r="V80" s="143"/>
      <c r="W80" s="154"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82" t="str">
        <f>IF(AC79="","",VLOOKUP(AC79,シフト記号表!$C$6:$L$47,10,FALSE))</f>
        <v/>
      </c>
      <c r="AD80" s="154"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82" t="str">
        <f>IF(AJ79="","",VLOOKUP(AJ79,シフト記号表!$C$6:$L$47,10,FALSE))</f>
        <v/>
      </c>
      <c r="AK80" s="154"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82" t="str">
        <f>IF(AQ79="","",VLOOKUP(AQ79,シフト記号表!$C$6:$L$47,10,FALSE))</f>
        <v/>
      </c>
      <c r="AR80" s="154"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82" t="str">
        <f>IF(AX79="","",VLOOKUP(AX79,シフト記号表!$C$6:$L$47,10,FALSE))</f>
        <v/>
      </c>
      <c r="AY80" s="154" t="str">
        <f>IF(AY79="","",VLOOKUP(AY79,シフト記号表!$C$6:$L$47,10,FALSE))</f>
        <v/>
      </c>
      <c r="AZ80" s="166" t="str">
        <f>IF(AZ79="","",VLOOKUP(AZ79,シフト記号表!$C$6:$L$47,10,FALSE))</f>
        <v/>
      </c>
      <c r="BA80" s="166" t="str">
        <f>IF(BA79="","",VLOOKUP(BA79,シフト記号表!$C$6:$L$47,10,FALSE))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36</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102</v>
      </c>
      <c r="U82" s="132"/>
      <c r="V82" s="143"/>
      <c r="W82" s="154"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82" t="str">
        <f>IF(AC81="","",VLOOKUP(AC81,シフト記号表!$C$6:$L$47,10,FALSE))</f>
        <v/>
      </c>
      <c r="AD82" s="154"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82" t="str">
        <f>IF(AJ81="","",VLOOKUP(AJ81,シフト記号表!$C$6:$L$47,10,FALSE))</f>
        <v/>
      </c>
      <c r="AK82" s="154"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82" t="str">
        <f>IF(AQ81="","",VLOOKUP(AQ81,シフト記号表!$C$6:$L$47,10,FALSE))</f>
        <v/>
      </c>
      <c r="AR82" s="154"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82" t="str">
        <f>IF(AX81="","",VLOOKUP(AX81,シフト記号表!$C$6:$L$47,10,FALSE))</f>
        <v/>
      </c>
      <c r="AY82" s="154" t="str">
        <f>IF(AY81="","",VLOOKUP(AY81,シフト記号表!$C$6:$L$47,10,FALSE))</f>
        <v/>
      </c>
      <c r="AZ82" s="166" t="str">
        <f>IF(AZ81="","",VLOOKUP(AZ81,シフト記号表!$C$6:$L$47,10,FALSE))</f>
        <v/>
      </c>
      <c r="BA82" s="166" t="str">
        <f>IF(BA81="","",VLOOKUP(BA81,シフト記号表!$C$6:$L$47,10,FALSE))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36</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102</v>
      </c>
      <c r="U84" s="132"/>
      <c r="V84" s="143"/>
      <c r="W84" s="154"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82" t="str">
        <f>IF(AC83="","",VLOOKUP(AC83,シフト記号表!$C$6:$L$47,10,FALSE))</f>
        <v/>
      </c>
      <c r="AD84" s="154"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82" t="str">
        <f>IF(AJ83="","",VLOOKUP(AJ83,シフト記号表!$C$6:$L$47,10,FALSE))</f>
        <v/>
      </c>
      <c r="AK84" s="154"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82" t="str">
        <f>IF(AQ83="","",VLOOKUP(AQ83,シフト記号表!$C$6:$L$47,10,FALSE))</f>
        <v/>
      </c>
      <c r="AR84" s="154"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82" t="str">
        <f>IF(AX83="","",VLOOKUP(AX83,シフト記号表!$C$6:$L$47,10,FALSE))</f>
        <v/>
      </c>
      <c r="AY84" s="154" t="str">
        <f>IF(AY83="","",VLOOKUP(AY83,シフト記号表!$C$6:$L$47,10,FALSE))</f>
        <v/>
      </c>
      <c r="AZ84" s="166" t="str">
        <f>IF(AZ83="","",VLOOKUP(AZ83,シフト記号表!$C$6:$L$47,10,FALSE))</f>
        <v/>
      </c>
      <c r="BA84" s="166" t="str">
        <f>IF(BA83="","",VLOOKUP(BA83,シフト記号表!$C$6:$L$47,10,FALSE))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36</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102</v>
      </c>
      <c r="U86" s="132"/>
      <c r="V86" s="143"/>
      <c r="W86" s="154"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82" t="str">
        <f>IF(AC85="","",VLOOKUP(AC85,シフト記号表!$C$6:$L$47,10,FALSE))</f>
        <v/>
      </c>
      <c r="AD86" s="154"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82" t="str">
        <f>IF(AJ85="","",VLOOKUP(AJ85,シフト記号表!$C$6:$L$47,10,FALSE))</f>
        <v/>
      </c>
      <c r="AK86" s="154"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82" t="str">
        <f>IF(AQ85="","",VLOOKUP(AQ85,シフト記号表!$C$6:$L$47,10,FALSE))</f>
        <v/>
      </c>
      <c r="AR86" s="154"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82" t="str">
        <f>IF(AX85="","",VLOOKUP(AX85,シフト記号表!$C$6:$L$47,10,FALSE))</f>
        <v/>
      </c>
      <c r="AY86" s="154" t="str">
        <f>IF(AY85="","",VLOOKUP(AY85,シフト記号表!$C$6:$L$47,10,FALSE))</f>
        <v/>
      </c>
      <c r="AZ86" s="166" t="str">
        <f>IF(AZ85="","",VLOOKUP(AZ85,シフト記号表!$C$6:$L$47,10,FALSE))</f>
        <v/>
      </c>
      <c r="BA86" s="166" t="str">
        <f>IF(BA85="","",VLOOKUP(BA85,シフト記号表!$C$6:$L$47,10,FALSE))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36</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102</v>
      </c>
      <c r="U88" s="132"/>
      <c r="V88" s="143"/>
      <c r="W88" s="154"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82" t="str">
        <f>IF(AC87="","",VLOOKUP(AC87,シフト記号表!$C$6:$L$47,10,FALSE))</f>
        <v/>
      </c>
      <c r="AD88" s="154"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82" t="str">
        <f>IF(AJ87="","",VLOOKUP(AJ87,シフト記号表!$C$6:$L$47,10,FALSE))</f>
        <v/>
      </c>
      <c r="AK88" s="154"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82" t="str">
        <f>IF(AQ87="","",VLOOKUP(AQ87,シフト記号表!$C$6:$L$47,10,FALSE))</f>
        <v/>
      </c>
      <c r="AR88" s="154"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82" t="str">
        <f>IF(AX87="","",VLOOKUP(AX87,シフト記号表!$C$6:$L$47,10,FALSE))</f>
        <v/>
      </c>
      <c r="AY88" s="154" t="str">
        <f>IF(AY87="","",VLOOKUP(AY87,シフト記号表!$C$6:$L$47,10,FALSE))</f>
        <v/>
      </c>
      <c r="AZ88" s="166" t="str">
        <f>IF(AZ87="","",VLOOKUP(AZ87,シフト記号表!$C$6:$L$47,10,FALSE))</f>
        <v/>
      </c>
      <c r="BA88" s="166" t="str">
        <f>IF(BA87="","",VLOOKUP(BA87,シフト記号表!$C$6:$L$47,10,FALSE))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36</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102</v>
      </c>
      <c r="U90" s="132"/>
      <c r="V90" s="143"/>
      <c r="W90" s="154"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82" t="str">
        <f>IF(AC89="","",VLOOKUP(AC89,シフト記号表!$C$6:$L$47,10,FALSE))</f>
        <v/>
      </c>
      <c r="AD90" s="154"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82" t="str">
        <f>IF(AJ89="","",VLOOKUP(AJ89,シフト記号表!$C$6:$L$47,10,FALSE))</f>
        <v/>
      </c>
      <c r="AK90" s="154"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82" t="str">
        <f>IF(AQ89="","",VLOOKUP(AQ89,シフト記号表!$C$6:$L$47,10,FALSE))</f>
        <v/>
      </c>
      <c r="AR90" s="154"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82" t="str">
        <f>IF(AX89="","",VLOOKUP(AX89,シフト記号表!$C$6:$L$47,10,FALSE))</f>
        <v/>
      </c>
      <c r="AY90" s="154" t="str">
        <f>IF(AY89="","",VLOOKUP(AY89,シフト記号表!$C$6:$L$47,10,FALSE))</f>
        <v/>
      </c>
      <c r="AZ90" s="166" t="str">
        <f>IF(AZ89="","",VLOOKUP(AZ89,シフト記号表!$C$6:$L$47,10,FALSE))</f>
        <v/>
      </c>
      <c r="BA90" s="166" t="str">
        <f>IF(BA89="","",VLOOKUP(BA89,シフト記号表!$C$6:$L$47,10,FALSE))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36</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102</v>
      </c>
      <c r="U92" s="132"/>
      <c r="V92" s="143"/>
      <c r="W92" s="154"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82" t="str">
        <f>IF(AC91="","",VLOOKUP(AC91,シフト記号表!$C$6:$L$47,10,FALSE))</f>
        <v/>
      </c>
      <c r="AD92" s="154"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82" t="str">
        <f>IF(AJ91="","",VLOOKUP(AJ91,シフト記号表!$C$6:$L$47,10,FALSE))</f>
        <v/>
      </c>
      <c r="AK92" s="154"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82" t="str">
        <f>IF(AQ91="","",VLOOKUP(AQ91,シフト記号表!$C$6:$L$47,10,FALSE))</f>
        <v/>
      </c>
      <c r="AR92" s="154"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82" t="str">
        <f>IF(AX91="","",VLOOKUP(AX91,シフト記号表!$C$6:$L$47,10,FALSE))</f>
        <v/>
      </c>
      <c r="AY92" s="154" t="str">
        <f>IF(AY91="","",VLOOKUP(AY91,シフト記号表!$C$6:$L$47,10,FALSE))</f>
        <v/>
      </c>
      <c r="AZ92" s="166" t="str">
        <f>IF(AZ91="","",VLOOKUP(AZ91,シフト記号表!$C$6:$L$47,10,FALSE))</f>
        <v/>
      </c>
      <c r="BA92" s="166" t="str">
        <f>IF(BA91="","",VLOOKUP(BA91,シフト記号表!$C$6:$L$47,10,FALSE))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36</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102</v>
      </c>
      <c r="U94" s="132"/>
      <c r="V94" s="143"/>
      <c r="W94" s="154"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82" t="str">
        <f>IF(AC93="","",VLOOKUP(AC93,シフト記号表!$C$6:$L$47,10,FALSE))</f>
        <v/>
      </c>
      <c r="AD94" s="154"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82" t="str">
        <f>IF(AJ93="","",VLOOKUP(AJ93,シフト記号表!$C$6:$L$47,10,FALSE))</f>
        <v/>
      </c>
      <c r="AK94" s="154"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82" t="str">
        <f>IF(AQ93="","",VLOOKUP(AQ93,シフト記号表!$C$6:$L$47,10,FALSE))</f>
        <v/>
      </c>
      <c r="AR94" s="154"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82" t="str">
        <f>IF(AX93="","",VLOOKUP(AX93,シフト記号表!$C$6:$L$47,10,FALSE))</f>
        <v/>
      </c>
      <c r="AY94" s="154" t="str">
        <f>IF(AY93="","",VLOOKUP(AY93,シフト記号表!$C$6:$L$47,10,FALSE))</f>
        <v/>
      </c>
      <c r="AZ94" s="166" t="str">
        <f>IF(AZ93="","",VLOOKUP(AZ93,シフト記号表!$C$6:$L$47,10,FALSE))</f>
        <v/>
      </c>
      <c r="BA94" s="166" t="str">
        <f>IF(BA93="","",VLOOKUP(BA93,シフト記号表!$C$6:$L$47,10,FALSE))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36</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102</v>
      </c>
      <c r="U96" s="132"/>
      <c r="V96" s="143"/>
      <c r="W96" s="154"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82" t="str">
        <f>IF(AC95="","",VLOOKUP(AC95,シフト記号表!$C$6:$L$47,10,FALSE))</f>
        <v/>
      </c>
      <c r="AD96" s="154"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82" t="str">
        <f>IF(AJ95="","",VLOOKUP(AJ95,シフト記号表!$C$6:$L$47,10,FALSE))</f>
        <v/>
      </c>
      <c r="AK96" s="154"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82" t="str">
        <f>IF(AQ95="","",VLOOKUP(AQ95,シフト記号表!$C$6:$L$47,10,FALSE))</f>
        <v/>
      </c>
      <c r="AR96" s="154"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82" t="str">
        <f>IF(AX95="","",VLOOKUP(AX95,シフト記号表!$C$6:$L$47,10,FALSE))</f>
        <v/>
      </c>
      <c r="AY96" s="154" t="str">
        <f>IF(AY95="","",VLOOKUP(AY95,シフト記号表!$C$6:$L$47,10,FALSE))</f>
        <v/>
      </c>
      <c r="AZ96" s="166" t="str">
        <f>IF(AZ95="","",VLOOKUP(AZ95,シフト記号表!$C$6:$L$47,10,FALSE))</f>
        <v/>
      </c>
      <c r="BA96" s="166" t="str">
        <f>IF(BA95="","",VLOOKUP(BA95,シフト記号表!$C$6:$L$47,10,FALSE))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36</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102</v>
      </c>
      <c r="U98" s="132"/>
      <c r="V98" s="143"/>
      <c r="W98" s="154"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82" t="str">
        <f>IF(AC97="","",VLOOKUP(AC97,シフト記号表!$C$6:$L$47,10,FALSE))</f>
        <v/>
      </c>
      <c r="AD98" s="154"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82" t="str">
        <f>IF(AJ97="","",VLOOKUP(AJ97,シフト記号表!$C$6:$L$47,10,FALSE))</f>
        <v/>
      </c>
      <c r="AK98" s="154"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82" t="str">
        <f>IF(AQ97="","",VLOOKUP(AQ97,シフト記号表!$C$6:$L$47,10,FALSE))</f>
        <v/>
      </c>
      <c r="AR98" s="154"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82" t="str">
        <f>IF(AX97="","",VLOOKUP(AX97,シフト記号表!$C$6:$L$47,10,FALSE))</f>
        <v/>
      </c>
      <c r="AY98" s="154" t="str">
        <f>IF(AY97="","",VLOOKUP(AY97,シフト記号表!$C$6:$L$47,10,FALSE))</f>
        <v/>
      </c>
      <c r="AZ98" s="166" t="str">
        <f>IF(AZ97="","",VLOOKUP(AZ97,シフト記号表!$C$6:$L$47,10,FALSE))</f>
        <v/>
      </c>
      <c r="BA98" s="166" t="str">
        <f>IF(BA97="","",VLOOKUP(BA97,シフト記号表!$C$6:$L$47,10,FALSE))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36</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102</v>
      </c>
      <c r="U100" s="132"/>
      <c r="V100" s="143"/>
      <c r="W100" s="154"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82" t="str">
        <f>IF(AC99="","",VLOOKUP(AC99,シフト記号表!$C$6:$L$47,10,FALSE))</f>
        <v/>
      </c>
      <c r="AD100" s="154"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82" t="str">
        <f>IF(AJ99="","",VLOOKUP(AJ99,シフト記号表!$C$6:$L$47,10,FALSE))</f>
        <v/>
      </c>
      <c r="AK100" s="154"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82" t="str">
        <f>IF(AQ99="","",VLOOKUP(AQ99,シフト記号表!$C$6:$L$47,10,FALSE))</f>
        <v/>
      </c>
      <c r="AR100" s="154"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82" t="str">
        <f>IF(AX99="","",VLOOKUP(AX99,シフト記号表!$C$6:$L$47,10,FALSE))</f>
        <v/>
      </c>
      <c r="AY100" s="154" t="str">
        <f>IF(AY99="","",VLOOKUP(AY99,シフト記号表!$C$6:$L$47,10,FALSE))</f>
        <v/>
      </c>
      <c r="AZ100" s="166" t="str">
        <f>IF(AZ99="","",VLOOKUP(AZ99,シフト記号表!$C$6:$L$47,10,FALSE))</f>
        <v/>
      </c>
      <c r="BA100" s="166" t="str">
        <f>IF(BA99="","",VLOOKUP(BA99,シフト記号表!$C$6:$L$47,10,FALSE))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36</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102</v>
      </c>
      <c r="U102" s="132"/>
      <c r="V102" s="143"/>
      <c r="W102" s="154"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82" t="str">
        <f>IF(AC101="","",VLOOKUP(AC101,シフト記号表!$C$6:$L$47,10,FALSE))</f>
        <v/>
      </c>
      <c r="AD102" s="154"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82" t="str">
        <f>IF(AJ101="","",VLOOKUP(AJ101,シフト記号表!$C$6:$L$47,10,FALSE))</f>
        <v/>
      </c>
      <c r="AK102" s="154"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82" t="str">
        <f>IF(AQ101="","",VLOOKUP(AQ101,シフト記号表!$C$6:$L$47,10,FALSE))</f>
        <v/>
      </c>
      <c r="AR102" s="154"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82" t="str">
        <f>IF(AX101="","",VLOOKUP(AX101,シフト記号表!$C$6:$L$47,10,FALSE))</f>
        <v/>
      </c>
      <c r="AY102" s="154" t="str">
        <f>IF(AY101="","",VLOOKUP(AY101,シフト記号表!$C$6:$L$47,10,FALSE))</f>
        <v/>
      </c>
      <c r="AZ102" s="166" t="str">
        <f>IF(AZ101="","",VLOOKUP(AZ101,シフト記号表!$C$6:$L$47,10,FALSE))</f>
        <v/>
      </c>
      <c r="BA102" s="166" t="str">
        <f>IF(BA101="","",VLOOKUP(BA101,シフト記号表!$C$6:$L$47,10,FALSE))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36</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102</v>
      </c>
      <c r="U104" s="132"/>
      <c r="V104" s="143"/>
      <c r="W104" s="154"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82" t="str">
        <f>IF(AC103="","",VLOOKUP(AC103,シフト記号表!$C$6:$L$47,10,FALSE))</f>
        <v/>
      </c>
      <c r="AD104" s="154"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82" t="str">
        <f>IF(AJ103="","",VLOOKUP(AJ103,シフト記号表!$C$6:$L$47,10,FALSE))</f>
        <v/>
      </c>
      <c r="AK104" s="154"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82" t="str">
        <f>IF(AQ103="","",VLOOKUP(AQ103,シフト記号表!$C$6:$L$47,10,FALSE))</f>
        <v/>
      </c>
      <c r="AR104" s="154"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82" t="str">
        <f>IF(AX103="","",VLOOKUP(AX103,シフト記号表!$C$6:$L$47,10,FALSE))</f>
        <v/>
      </c>
      <c r="AY104" s="154" t="str">
        <f>IF(AY103="","",VLOOKUP(AY103,シフト記号表!$C$6:$L$47,10,FALSE))</f>
        <v/>
      </c>
      <c r="AZ104" s="166" t="str">
        <f>IF(AZ103="","",VLOOKUP(AZ103,シフト記号表!$C$6:$L$47,10,FALSE))</f>
        <v/>
      </c>
      <c r="BA104" s="166" t="str">
        <f>IF(BA103="","",VLOOKUP(BA103,シフト記号表!$C$6:$L$47,10,FALSE))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36</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102</v>
      </c>
      <c r="U106" s="132"/>
      <c r="V106" s="143"/>
      <c r="W106" s="154"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82" t="str">
        <f>IF(AC105="","",VLOOKUP(AC105,シフト記号表!$C$6:$L$47,10,FALSE))</f>
        <v/>
      </c>
      <c r="AD106" s="154"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82" t="str">
        <f>IF(AJ105="","",VLOOKUP(AJ105,シフト記号表!$C$6:$L$47,10,FALSE))</f>
        <v/>
      </c>
      <c r="AK106" s="154"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82" t="str">
        <f>IF(AQ105="","",VLOOKUP(AQ105,シフト記号表!$C$6:$L$47,10,FALSE))</f>
        <v/>
      </c>
      <c r="AR106" s="154"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82" t="str">
        <f>IF(AX105="","",VLOOKUP(AX105,シフト記号表!$C$6:$L$47,10,FALSE))</f>
        <v/>
      </c>
      <c r="AY106" s="154" t="str">
        <f>IF(AY105="","",VLOOKUP(AY105,シフト記号表!$C$6:$L$47,10,FALSE))</f>
        <v/>
      </c>
      <c r="AZ106" s="166" t="str">
        <f>IF(AZ105="","",VLOOKUP(AZ105,シフト記号表!$C$6:$L$47,10,FALSE))</f>
        <v/>
      </c>
      <c r="BA106" s="166" t="str">
        <f>IF(BA105="","",VLOOKUP(BA105,シフト記号表!$C$6:$L$47,10,FALSE))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36</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102</v>
      </c>
      <c r="U108" s="132"/>
      <c r="V108" s="143"/>
      <c r="W108" s="154"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82" t="str">
        <f>IF(AC107="","",VLOOKUP(AC107,シフト記号表!$C$6:$L$47,10,FALSE))</f>
        <v/>
      </c>
      <c r="AD108" s="154"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82" t="str">
        <f>IF(AJ107="","",VLOOKUP(AJ107,シフト記号表!$C$6:$L$47,10,FALSE))</f>
        <v/>
      </c>
      <c r="AK108" s="154"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82" t="str">
        <f>IF(AQ107="","",VLOOKUP(AQ107,シフト記号表!$C$6:$L$47,10,FALSE))</f>
        <v/>
      </c>
      <c r="AR108" s="154"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82" t="str">
        <f>IF(AX107="","",VLOOKUP(AX107,シフト記号表!$C$6:$L$47,10,FALSE))</f>
        <v/>
      </c>
      <c r="AY108" s="154" t="str">
        <f>IF(AY107="","",VLOOKUP(AY107,シフト記号表!$C$6:$L$47,10,FALSE))</f>
        <v/>
      </c>
      <c r="AZ108" s="166" t="str">
        <f>IF(AZ107="","",VLOOKUP(AZ107,シフト記号表!$C$6:$L$47,10,FALSE))</f>
        <v/>
      </c>
      <c r="BA108" s="166" t="str">
        <f>IF(BA107="","",VLOOKUP(BA107,シフト記号表!$C$6:$L$47,10,FALSE))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36</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102</v>
      </c>
      <c r="U110" s="132"/>
      <c r="V110" s="143"/>
      <c r="W110" s="154"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82" t="str">
        <f>IF(AC109="","",VLOOKUP(AC109,シフト記号表!$C$6:$L$47,10,FALSE))</f>
        <v/>
      </c>
      <c r="AD110" s="154"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82" t="str">
        <f>IF(AJ109="","",VLOOKUP(AJ109,シフト記号表!$C$6:$L$47,10,FALSE))</f>
        <v/>
      </c>
      <c r="AK110" s="154"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82" t="str">
        <f>IF(AQ109="","",VLOOKUP(AQ109,シフト記号表!$C$6:$L$47,10,FALSE))</f>
        <v/>
      </c>
      <c r="AR110" s="154"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82" t="str">
        <f>IF(AX109="","",VLOOKUP(AX109,シフト記号表!$C$6:$L$47,10,FALSE))</f>
        <v/>
      </c>
      <c r="AY110" s="154" t="str">
        <f>IF(AY109="","",VLOOKUP(AY109,シフト記号表!$C$6:$L$47,10,FALSE))</f>
        <v/>
      </c>
      <c r="AZ110" s="166" t="str">
        <f>IF(AZ109="","",VLOOKUP(AZ109,シフト記号表!$C$6:$L$47,10,FALSE))</f>
        <v/>
      </c>
      <c r="BA110" s="166" t="str">
        <f>IF(BA109="","",VLOOKUP(BA109,シフト記号表!$C$6:$L$47,10,FALSE))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36</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102</v>
      </c>
      <c r="U112" s="132"/>
      <c r="V112" s="143"/>
      <c r="W112" s="154"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82" t="str">
        <f>IF(AC111="","",VLOOKUP(AC111,シフト記号表!$C$6:$L$47,10,FALSE))</f>
        <v/>
      </c>
      <c r="AD112" s="154"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82" t="str">
        <f>IF(AJ111="","",VLOOKUP(AJ111,シフト記号表!$C$6:$L$47,10,FALSE))</f>
        <v/>
      </c>
      <c r="AK112" s="154"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82" t="str">
        <f>IF(AQ111="","",VLOOKUP(AQ111,シフト記号表!$C$6:$L$47,10,FALSE))</f>
        <v/>
      </c>
      <c r="AR112" s="154"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82" t="str">
        <f>IF(AX111="","",VLOOKUP(AX111,シフト記号表!$C$6:$L$47,10,FALSE))</f>
        <v/>
      </c>
      <c r="AY112" s="154" t="str">
        <f>IF(AY111="","",VLOOKUP(AY111,シフト記号表!$C$6:$L$47,10,FALSE))</f>
        <v/>
      </c>
      <c r="AZ112" s="166" t="str">
        <f>IF(AZ111="","",VLOOKUP(AZ111,シフト記号表!$C$6:$L$47,10,FALSE))</f>
        <v/>
      </c>
      <c r="BA112" s="166" t="str">
        <f>IF(BA111="","",VLOOKUP(BA111,シフト記号表!$C$6:$L$47,10,FALSE))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36</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102</v>
      </c>
      <c r="U114" s="132"/>
      <c r="V114" s="143"/>
      <c r="W114" s="154"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82" t="str">
        <f>IF(AC113="","",VLOOKUP(AC113,シフト記号表!$C$6:$L$47,10,FALSE))</f>
        <v/>
      </c>
      <c r="AD114" s="154"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82" t="str">
        <f>IF(AJ113="","",VLOOKUP(AJ113,シフト記号表!$C$6:$L$47,10,FALSE))</f>
        <v/>
      </c>
      <c r="AK114" s="154"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82" t="str">
        <f>IF(AQ113="","",VLOOKUP(AQ113,シフト記号表!$C$6:$L$47,10,FALSE))</f>
        <v/>
      </c>
      <c r="AR114" s="154"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82" t="str">
        <f>IF(AX113="","",VLOOKUP(AX113,シフト記号表!$C$6:$L$47,10,FALSE))</f>
        <v/>
      </c>
      <c r="AY114" s="154" t="str">
        <f>IF(AY113="","",VLOOKUP(AY113,シフト記号表!$C$6:$L$47,10,FALSE))</f>
        <v/>
      </c>
      <c r="AZ114" s="166" t="str">
        <f>IF(AZ113="","",VLOOKUP(AZ113,シフト記号表!$C$6:$L$47,10,FALSE))</f>
        <v/>
      </c>
      <c r="BA114" s="166" t="str">
        <f>IF(BA113="","",VLOOKUP(BA113,シフト記号表!$C$6:$L$47,10,FALSE))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36</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102</v>
      </c>
      <c r="U116" s="132"/>
      <c r="V116" s="143"/>
      <c r="W116" s="154"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82" t="str">
        <f>IF(AC115="","",VLOOKUP(AC115,シフト記号表!$C$6:$L$47,10,FALSE))</f>
        <v/>
      </c>
      <c r="AD116" s="154"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82" t="str">
        <f>IF(AJ115="","",VLOOKUP(AJ115,シフト記号表!$C$6:$L$47,10,FALSE))</f>
        <v/>
      </c>
      <c r="AK116" s="154"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82" t="str">
        <f>IF(AQ115="","",VLOOKUP(AQ115,シフト記号表!$C$6:$L$47,10,FALSE))</f>
        <v/>
      </c>
      <c r="AR116" s="154"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82" t="str">
        <f>IF(AX115="","",VLOOKUP(AX115,シフト記号表!$C$6:$L$47,10,FALSE))</f>
        <v/>
      </c>
      <c r="AY116" s="154" t="str">
        <f>IF(AY115="","",VLOOKUP(AY115,シフト記号表!$C$6:$L$47,10,FALSE))</f>
        <v/>
      </c>
      <c r="AZ116" s="166" t="str">
        <f>IF(AZ115="","",VLOOKUP(AZ115,シフト記号表!$C$6:$L$47,10,FALSE))</f>
        <v/>
      </c>
      <c r="BA116" s="166" t="str">
        <f>IF(BA115="","",VLOOKUP(BA115,シフト記号表!$C$6:$L$47,10,FALSE))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36</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102</v>
      </c>
      <c r="U118" s="132"/>
      <c r="V118" s="143"/>
      <c r="W118" s="154"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82" t="str">
        <f>IF(AC117="","",VLOOKUP(AC117,シフト記号表!$C$6:$L$47,10,FALSE))</f>
        <v/>
      </c>
      <c r="AD118" s="154"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82" t="str">
        <f>IF(AJ117="","",VLOOKUP(AJ117,シフト記号表!$C$6:$L$47,10,FALSE))</f>
        <v/>
      </c>
      <c r="AK118" s="154"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82" t="str">
        <f>IF(AQ117="","",VLOOKUP(AQ117,シフト記号表!$C$6:$L$47,10,FALSE))</f>
        <v/>
      </c>
      <c r="AR118" s="154"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82" t="str">
        <f>IF(AX117="","",VLOOKUP(AX117,シフト記号表!$C$6:$L$47,10,FALSE))</f>
        <v/>
      </c>
      <c r="AY118" s="154" t="str">
        <f>IF(AY117="","",VLOOKUP(AY117,シフト記号表!$C$6:$L$47,10,FALSE))</f>
        <v/>
      </c>
      <c r="AZ118" s="166" t="str">
        <f>IF(AZ117="","",VLOOKUP(AZ117,シフト記号表!$C$6:$L$47,10,FALSE))</f>
        <v/>
      </c>
      <c r="BA118" s="166" t="str">
        <f>IF(BA117="","",VLOOKUP(BA117,シフト記号表!$C$6:$L$47,10,FALSE))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36</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102</v>
      </c>
      <c r="U120" s="132"/>
      <c r="V120" s="143"/>
      <c r="W120" s="154"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82" t="str">
        <f>IF(AC119="","",VLOOKUP(AC119,シフト記号表!$C$6:$L$47,10,FALSE))</f>
        <v/>
      </c>
      <c r="AD120" s="154"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82" t="str">
        <f>IF(AJ119="","",VLOOKUP(AJ119,シフト記号表!$C$6:$L$47,10,FALSE))</f>
        <v/>
      </c>
      <c r="AK120" s="154"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82" t="str">
        <f>IF(AQ119="","",VLOOKUP(AQ119,シフト記号表!$C$6:$L$47,10,FALSE))</f>
        <v/>
      </c>
      <c r="AR120" s="154"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82" t="str">
        <f>IF(AX119="","",VLOOKUP(AX119,シフト記号表!$C$6:$L$47,10,FALSE))</f>
        <v/>
      </c>
      <c r="AY120" s="154" t="str">
        <f>IF(AY119="","",VLOOKUP(AY119,シフト記号表!$C$6:$L$47,10,FALSE))</f>
        <v/>
      </c>
      <c r="AZ120" s="166" t="str">
        <f>IF(AZ119="","",VLOOKUP(AZ119,シフト記号表!$C$6:$L$47,10,FALSE))</f>
        <v/>
      </c>
      <c r="BA120" s="166" t="str">
        <f>IF(BA119="","",VLOOKUP(BA119,シフト記号表!$C$6:$L$47,10,FALSE))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36</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102</v>
      </c>
      <c r="U122" s="132"/>
      <c r="V122" s="143"/>
      <c r="W122" s="154"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82" t="str">
        <f>IF(AC121="","",VLOOKUP(AC121,シフト記号表!$C$6:$L$47,10,FALSE))</f>
        <v/>
      </c>
      <c r="AD122" s="154"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82" t="str">
        <f>IF(AJ121="","",VLOOKUP(AJ121,シフト記号表!$C$6:$L$47,10,FALSE))</f>
        <v/>
      </c>
      <c r="AK122" s="154"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82" t="str">
        <f>IF(AQ121="","",VLOOKUP(AQ121,シフト記号表!$C$6:$L$47,10,FALSE))</f>
        <v/>
      </c>
      <c r="AR122" s="154"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82" t="str">
        <f>IF(AX121="","",VLOOKUP(AX121,シフト記号表!$C$6:$L$47,10,FALSE))</f>
        <v/>
      </c>
      <c r="AY122" s="154" t="str">
        <f>IF(AY121="","",VLOOKUP(AY121,シフト記号表!$C$6:$L$47,10,FALSE))</f>
        <v/>
      </c>
      <c r="AZ122" s="166" t="str">
        <f>IF(AZ121="","",VLOOKUP(AZ121,シフト記号表!$C$6:$L$47,10,FALSE))</f>
        <v/>
      </c>
      <c r="BA122" s="166" t="str">
        <f>IF(BA121="","",VLOOKUP(BA121,シフト記号表!$C$6:$L$47,10,FALSE))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36</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102</v>
      </c>
      <c r="U124" s="132"/>
      <c r="V124" s="143"/>
      <c r="W124" s="154"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82" t="str">
        <f>IF(AC123="","",VLOOKUP(AC123,シフト記号表!$C$6:$L$47,10,FALSE))</f>
        <v/>
      </c>
      <c r="AD124" s="154"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82" t="str">
        <f>IF(AJ123="","",VLOOKUP(AJ123,シフト記号表!$C$6:$L$47,10,FALSE))</f>
        <v/>
      </c>
      <c r="AK124" s="154"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82" t="str">
        <f>IF(AQ123="","",VLOOKUP(AQ123,シフト記号表!$C$6:$L$47,10,FALSE))</f>
        <v/>
      </c>
      <c r="AR124" s="154"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82" t="str">
        <f>IF(AX123="","",VLOOKUP(AX123,シフト記号表!$C$6:$L$47,10,FALSE))</f>
        <v/>
      </c>
      <c r="AY124" s="154" t="str">
        <f>IF(AY123="","",VLOOKUP(AY123,シフト記号表!$C$6:$L$47,10,FALSE))</f>
        <v/>
      </c>
      <c r="AZ124" s="166" t="str">
        <f>IF(AZ123="","",VLOOKUP(AZ123,シフト記号表!$C$6:$L$47,10,FALSE))</f>
        <v/>
      </c>
      <c r="BA124" s="166" t="str">
        <f>IF(BA123="","",VLOOKUP(BA123,シフト記号表!$C$6:$L$47,10,FALSE))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36</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102</v>
      </c>
      <c r="U126" s="132"/>
      <c r="V126" s="143"/>
      <c r="W126" s="154"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82" t="str">
        <f>IF(AC125="","",VLOOKUP(AC125,シフト記号表!$C$6:$L$47,10,FALSE))</f>
        <v/>
      </c>
      <c r="AD126" s="154"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82" t="str">
        <f>IF(AJ125="","",VLOOKUP(AJ125,シフト記号表!$C$6:$L$47,10,FALSE))</f>
        <v/>
      </c>
      <c r="AK126" s="154"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82" t="str">
        <f>IF(AQ125="","",VLOOKUP(AQ125,シフト記号表!$C$6:$L$47,10,FALSE))</f>
        <v/>
      </c>
      <c r="AR126" s="154"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82" t="str">
        <f>IF(AX125="","",VLOOKUP(AX125,シフト記号表!$C$6:$L$47,10,FALSE))</f>
        <v/>
      </c>
      <c r="AY126" s="154" t="str">
        <f>IF(AY125="","",VLOOKUP(AY125,シフト記号表!$C$6:$L$47,10,FALSE))</f>
        <v/>
      </c>
      <c r="AZ126" s="166" t="str">
        <f>IF(AZ125="","",VLOOKUP(AZ125,シフト記号表!$C$6:$L$47,10,FALSE))</f>
        <v/>
      </c>
      <c r="BA126" s="166" t="str">
        <f>IF(BA125="","",VLOOKUP(BA125,シフト記号表!$C$6:$L$47,10,FALSE))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36</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102</v>
      </c>
      <c r="U128" s="132"/>
      <c r="V128" s="143"/>
      <c r="W128" s="154"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82" t="str">
        <f>IF(AC127="","",VLOOKUP(AC127,シフト記号表!$C$6:$L$47,10,FALSE))</f>
        <v/>
      </c>
      <c r="AD128" s="154"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82" t="str">
        <f>IF(AJ127="","",VLOOKUP(AJ127,シフト記号表!$C$6:$L$47,10,FALSE))</f>
        <v/>
      </c>
      <c r="AK128" s="154"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82" t="str">
        <f>IF(AQ127="","",VLOOKUP(AQ127,シフト記号表!$C$6:$L$47,10,FALSE))</f>
        <v/>
      </c>
      <c r="AR128" s="154"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82" t="str">
        <f>IF(AX127="","",VLOOKUP(AX127,シフト記号表!$C$6:$L$47,10,FALSE))</f>
        <v/>
      </c>
      <c r="AY128" s="154" t="str">
        <f>IF(AY127="","",VLOOKUP(AY127,シフト記号表!$C$6:$L$47,10,FALSE))</f>
        <v/>
      </c>
      <c r="AZ128" s="166" t="str">
        <f>IF(AZ127="","",VLOOKUP(AZ127,シフト記号表!$C$6:$L$47,10,FALSE))</f>
        <v/>
      </c>
      <c r="BA128" s="166" t="str">
        <f>IF(BA127="","",VLOOKUP(BA127,シフト記号表!$C$6:$L$47,10,FALSE))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36</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102</v>
      </c>
      <c r="U130" s="132"/>
      <c r="V130" s="143"/>
      <c r="W130" s="154"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82" t="str">
        <f>IF(AC129="","",VLOOKUP(AC129,シフト記号表!$C$6:$L$47,10,FALSE))</f>
        <v/>
      </c>
      <c r="AD130" s="154"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82" t="str">
        <f>IF(AJ129="","",VLOOKUP(AJ129,シフト記号表!$C$6:$L$47,10,FALSE))</f>
        <v/>
      </c>
      <c r="AK130" s="154"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82" t="str">
        <f>IF(AQ129="","",VLOOKUP(AQ129,シフト記号表!$C$6:$L$47,10,FALSE))</f>
        <v/>
      </c>
      <c r="AR130" s="154"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82" t="str">
        <f>IF(AX129="","",VLOOKUP(AX129,シフト記号表!$C$6:$L$47,10,FALSE))</f>
        <v/>
      </c>
      <c r="AY130" s="154" t="str">
        <f>IF(AY129="","",VLOOKUP(AY129,シフト記号表!$C$6:$L$47,10,FALSE))</f>
        <v/>
      </c>
      <c r="AZ130" s="166" t="str">
        <f>IF(AZ129="","",VLOOKUP(AZ129,シフト記号表!$C$6:$L$47,10,FALSE))</f>
        <v/>
      </c>
      <c r="BA130" s="166" t="str">
        <f>IF(BA129="","",VLOOKUP(BA129,シフト記号表!$C$6:$L$47,10,FALSE))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36</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102</v>
      </c>
      <c r="U132" s="132"/>
      <c r="V132" s="143"/>
      <c r="W132" s="154"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82" t="str">
        <f>IF(AC131="","",VLOOKUP(AC131,シフト記号表!$C$6:$L$47,10,FALSE))</f>
        <v/>
      </c>
      <c r="AD132" s="154"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82" t="str">
        <f>IF(AJ131="","",VLOOKUP(AJ131,シフト記号表!$C$6:$L$47,10,FALSE))</f>
        <v/>
      </c>
      <c r="AK132" s="154"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82" t="str">
        <f>IF(AQ131="","",VLOOKUP(AQ131,シフト記号表!$C$6:$L$47,10,FALSE))</f>
        <v/>
      </c>
      <c r="AR132" s="154"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82" t="str">
        <f>IF(AX131="","",VLOOKUP(AX131,シフト記号表!$C$6:$L$47,10,FALSE))</f>
        <v/>
      </c>
      <c r="AY132" s="154" t="str">
        <f>IF(AY131="","",VLOOKUP(AY131,シフト記号表!$C$6:$L$47,10,FALSE))</f>
        <v/>
      </c>
      <c r="AZ132" s="166" t="str">
        <f>IF(AZ131="","",VLOOKUP(AZ131,シフト記号表!$C$6:$L$47,10,FALSE))</f>
        <v/>
      </c>
      <c r="BA132" s="166" t="str">
        <f>IF(BA131="","",VLOOKUP(BA131,シフト記号表!$C$6:$L$47,10,FALSE))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36</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102</v>
      </c>
      <c r="U134" s="132"/>
      <c r="V134" s="143"/>
      <c r="W134" s="154"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82" t="str">
        <f>IF(AC133="","",VLOOKUP(AC133,シフト記号表!$C$6:$L$47,10,FALSE))</f>
        <v/>
      </c>
      <c r="AD134" s="154"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82" t="str">
        <f>IF(AJ133="","",VLOOKUP(AJ133,シフト記号表!$C$6:$L$47,10,FALSE))</f>
        <v/>
      </c>
      <c r="AK134" s="154"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82" t="str">
        <f>IF(AQ133="","",VLOOKUP(AQ133,シフト記号表!$C$6:$L$47,10,FALSE))</f>
        <v/>
      </c>
      <c r="AR134" s="154"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82" t="str">
        <f>IF(AX133="","",VLOOKUP(AX133,シフト記号表!$C$6:$L$47,10,FALSE))</f>
        <v/>
      </c>
      <c r="AY134" s="154" t="str">
        <f>IF(AY133="","",VLOOKUP(AY133,シフト記号表!$C$6:$L$47,10,FALSE))</f>
        <v/>
      </c>
      <c r="AZ134" s="166" t="str">
        <f>IF(AZ133="","",VLOOKUP(AZ133,シフト記号表!$C$6:$L$47,10,FALSE))</f>
        <v/>
      </c>
      <c r="BA134" s="166" t="str">
        <f>IF(BA133="","",VLOOKUP(BA133,シフト記号表!$C$6:$L$47,10,FALSE))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36</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102</v>
      </c>
      <c r="U136" s="132"/>
      <c r="V136" s="143"/>
      <c r="W136" s="154"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82" t="str">
        <f>IF(AC135="","",VLOOKUP(AC135,シフト記号表!$C$6:$L$47,10,FALSE))</f>
        <v/>
      </c>
      <c r="AD136" s="154"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82" t="str">
        <f>IF(AJ135="","",VLOOKUP(AJ135,シフト記号表!$C$6:$L$47,10,FALSE))</f>
        <v/>
      </c>
      <c r="AK136" s="154"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82" t="str">
        <f>IF(AQ135="","",VLOOKUP(AQ135,シフト記号表!$C$6:$L$47,10,FALSE))</f>
        <v/>
      </c>
      <c r="AR136" s="154"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82" t="str">
        <f>IF(AX135="","",VLOOKUP(AX135,シフト記号表!$C$6:$L$47,10,FALSE))</f>
        <v/>
      </c>
      <c r="AY136" s="154" t="str">
        <f>IF(AY135="","",VLOOKUP(AY135,シフト記号表!$C$6:$L$47,10,FALSE))</f>
        <v/>
      </c>
      <c r="AZ136" s="166" t="str">
        <f>IF(AZ135="","",VLOOKUP(AZ135,シフト記号表!$C$6:$L$47,10,FALSE))</f>
        <v/>
      </c>
      <c r="BA136" s="166" t="str">
        <f>IF(BA135="","",VLOOKUP(BA135,シフト記号表!$C$6:$L$47,10,FALSE))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36</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102</v>
      </c>
      <c r="U138" s="132"/>
      <c r="V138" s="143"/>
      <c r="W138" s="154"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82" t="str">
        <f>IF(AC137="","",VLOOKUP(AC137,シフト記号表!$C$6:$L$47,10,FALSE))</f>
        <v/>
      </c>
      <c r="AD138" s="154"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82" t="str">
        <f>IF(AJ137="","",VLOOKUP(AJ137,シフト記号表!$C$6:$L$47,10,FALSE))</f>
        <v/>
      </c>
      <c r="AK138" s="154"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82" t="str">
        <f>IF(AQ137="","",VLOOKUP(AQ137,シフト記号表!$C$6:$L$47,10,FALSE))</f>
        <v/>
      </c>
      <c r="AR138" s="154"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82" t="str">
        <f>IF(AX137="","",VLOOKUP(AX137,シフト記号表!$C$6:$L$47,10,FALSE))</f>
        <v/>
      </c>
      <c r="AY138" s="154" t="str">
        <f>IF(AY137="","",VLOOKUP(AY137,シフト記号表!$C$6:$L$47,10,FALSE))</f>
        <v/>
      </c>
      <c r="AZ138" s="166" t="str">
        <f>IF(AZ137="","",VLOOKUP(AZ137,シフト記号表!$C$6:$L$47,10,FALSE))</f>
        <v/>
      </c>
      <c r="BA138" s="166" t="str">
        <f>IF(BA137="","",VLOOKUP(BA137,シフト記号表!$C$6:$L$47,10,FALSE))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36</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102</v>
      </c>
      <c r="U140" s="132"/>
      <c r="V140" s="143"/>
      <c r="W140" s="154"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82" t="str">
        <f>IF(AC139="","",VLOOKUP(AC139,シフト記号表!$C$6:$L$47,10,FALSE))</f>
        <v/>
      </c>
      <c r="AD140" s="154"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82" t="str">
        <f>IF(AJ139="","",VLOOKUP(AJ139,シフト記号表!$C$6:$L$47,10,FALSE))</f>
        <v/>
      </c>
      <c r="AK140" s="154"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82" t="str">
        <f>IF(AQ139="","",VLOOKUP(AQ139,シフト記号表!$C$6:$L$47,10,FALSE))</f>
        <v/>
      </c>
      <c r="AR140" s="154"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82" t="str">
        <f>IF(AX139="","",VLOOKUP(AX139,シフト記号表!$C$6:$L$47,10,FALSE))</f>
        <v/>
      </c>
      <c r="AY140" s="154" t="str">
        <f>IF(AY139="","",VLOOKUP(AY139,シフト記号表!$C$6:$L$47,10,FALSE))</f>
        <v/>
      </c>
      <c r="AZ140" s="166" t="str">
        <f>IF(AZ139="","",VLOOKUP(AZ139,シフト記号表!$C$6:$L$47,10,FALSE))</f>
        <v/>
      </c>
      <c r="BA140" s="166" t="str">
        <f>IF(BA139="","",VLOOKUP(BA139,シフト記号表!$C$6:$L$47,10,FALSE))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36</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102</v>
      </c>
      <c r="U142" s="132"/>
      <c r="V142" s="143"/>
      <c r="W142" s="154"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82" t="str">
        <f>IF(AC141="","",VLOOKUP(AC141,シフト記号表!$C$6:$L$47,10,FALSE))</f>
        <v/>
      </c>
      <c r="AD142" s="154"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82" t="str">
        <f>IF(AJ141="","",VLOOKUP(AJ141,シフト記号表!$C$6:$L$47,10,FALSE))</f>
        <v/>
      </c>
      <c r="AK142" s="154"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82" t="str">
        <f>IF(AQ141="","",VLOOKUP(AQ141,シフト記号表!$C$6:$L$47,10,FALSE))</f>
        <v/>
      </c>
      <c r="AR142" s="154"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82" t="str">
        <f>IF(AX141="","",VLOOKUP(AX141,シフト記号表!$C$6:$L$47,10,FALSE))</f>
        <v/>
      </c>
      <c r="AY142" s="154" t="str">
        <f>IF(AY141="","",VLOOKUP(AY141,シフト記号表!$C$6:$L$47,10,FALSE))</f>
        <v/>
      </c>
      <c r="AZ142" s="166" t="str">
        <f>IF(AZ141="","",VLOOKUP(AZ141,シフト記号表!$C$6:$L$47,10,FALSE))</f>
        <v/>
      </c>
      <c r="BA142" s="166" t="str">
        <f>IF(BA141="","",VLOOKUP(BA141,シフト記号表!$C$6:$L$47,10,FALSE))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36</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102</v>
      </c>
      <c r="U144" s="132"/>
      <c r="V144" s="143"/>
      <c r="W144" s="154"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82" t="str">
        <f>IF(AC143="","",VLOOKUP(AC143,シフト記号表!$C$6:$L$47,10,FALSE))</f>
        <v/>
      </c>
      <c r="AD144" s="154"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82" t="str">
        <f>IF(AJ143="","",VLOOKUP(AJ143,シフト記号表!$C$6:$L$47,10,FALSE))</f>
        <v/>
      </c>
      <c r="AK144" s="154"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82" t="str">
        <f>IF(AQ143="","",VLOOKUP(AQ143,シフト記号表!$C$6:$L$47,10,FALSE))</f>
        <v/>
      </c>
      <c r="AR144" s="154"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82" t="str">
        <f>IF(AX143="","",VLOOKUP(AX143,シフト記号表!$C$6:$L$47,10,FALSE))</f>
        <v/>
      </c>
      <c r="AY144" s="154" t="str">
        <f>IF(AY143="","",VLOOKUP(AY143,シフト記号表!$C$6:$L$47,10,FALSE))</f>
        <v/>
      </c>
      <c r="AZ144" s="166" t="str">
        <f>IF(AZ143="","",VLOOKUP(AZ143,シフト記号表!$C$6:$L$47,10,FALSE))</f>
        <v/>
      </c>
      <c r="BA144" s="166" t="str">
        <f>IF(BA143="","",VLOOKUP(BA143,シフト記号表!$C$6:$L$47,10,FALSE))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36</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102</v>
      </c>
      <c r="U146" s="132"/>
      <c r="V146" s="143"/>
      <c r="W146" s="154"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82" t="str">
        <f>IF(AC145="","",VLOOKUP(AC145,シフト記号表!$C$6:$L$47,10,FALSE))</f>
        <v/>
      </c>
      <c r="AD146" s="154"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82" t="str">
        <f>IF(AJ145="","",VLOOKUP(AJ145,シフト記号表!$C$6:$L$47,10,FALSE))</f>
        <v/>
      </c>
      <c r="AK146" s="154"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82" t="str">
        <f>IF(AQ145="","",VLOOKUP(AQ145,シフト記号表!$C$6:$L$47,10,FALSE))</f>
        <v/>
      </c>
      <c r="AR146" s="154"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82" t="str">
        <f>IF(AX145="","",VLOOKUP(AX145,シフト記号表!$C$6:$L$47,10,FALSE))</f>
        <v/>
      </c>
      <c r="AY146" s="154" t="str">
        <f>IF(AY145="","",VLOOKUP(AY145,シフト記号表!$C$6:$L$47,10,FALSE))</f>
        <v/>
      </c>
      <c r="AZ146" s="166" t="str">
        <f>IF(AZ145="","",VLOOKUP(AZ145,シフト記号表!$C$6:$L$47,10,FALSE))</f>
        <v/>
      </c>
      <c r="BA146" s="166" t="str">
        <f>IF(BA145="","",VLOOKUP(BA145,シフト記号表!$C$6:$L$47,10,FALSE))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36</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102</v>
      </c>
      <c r="U148" s="132"/>
      <c r="V148" s="143"/>
      <c r="W148" s="154"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82" t="str">
        <f>IF(AC147="","",VLOOKUP(AC147,シフト記号表!$C$6:$L$47,10,FALSE))</f>
        <v/>
      </c>
      <c r="AD148" s="154"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82" t="str">
        <f>IF(AJ147="","",VLOOKUP(AJ147,シフト記号表!$C$6:$L$47,10,FALSE))</f>
        <v/>
      </c>
      <c r="AK148" s="154"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82" t="str">
        <f>IF(AQ147="","",VLOOKUP(AQ147,シフト記号表!$C$6:$L$47,10,FALSE))</f>
        <v/>
      </c>
      <c r="AR148" s="154"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82" t="str">
        <f>IF(AX147="","",VLOOKUP(AX147,シフト記号表!$C$6:$L$47,10,FALSE))</f>
        <v/>
      </c>
      <c r="AY148" s="154" t="str">
        <f>IF(AY147="","",VLOOKUP(AY147,シフト記号表!$C$6:$L$47,10,FALSE))</f>
        <v/>
      </c>
      <c r="AZ148" s="166" t="str">
        <f>IF(AZ147="","",VLOOKUP(AZ147,シフト記号表!$C$6:$L$47,10,FALSE))</f>
        <v/>
      </c>
      <c r="BA148" s="166" t="str">
        <f>IF(BA147="","",VLOOKUP(BA147,シフト記号表!$C$6:$L$47,10,FALSE))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36</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102</v>
      </c>
      <c r="U150" s="132"/>
      <c r="V150" s="143"/>
      <c r="W150" s="154"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82" t="str">
        <f>IF(AC149="","",VLOOKUP(AC149,シフト記号表!$C$6:$L$47,10,FALSE))</f>
        <v/>
      </c>
      <c r="AD150" s="154"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82" t="str">
        <f>IF(AJ149="","",VLOOKUP(AJ149,シフト記号表!$C$6:$L$47,10,FALSE))</f>
        <v/>
      </c>
      <c r="AK150" s="154"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82" t="str">
        <f>IF(AQ149="","",VLOOKUP(AQ149,シフト記号表!$C$6:$L$47,10,FALSE))</f>
        <v/>
      </c>
      <c r="AR150" s="154"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82" t="str">
        <f>IF(AX149="","",VLOOKUP(AX149,シフト記号表!$C$6:$L$47,10,FALSE))</f>
        <v/>
      </c>
      <c r="AY150" s="154" t="str">
        <f>IF(AY149="","",VLOOKUP(AY149,シフト記号表!$C$6:$L$47,10,FALSE))</f>
        <v/>
      </c>
      <c r="AZ150" s="166" t="str">
        <f>IF(AZ149="","",VLOOKUP(AZ149,シフト記号表!$C$6:$L$47,10,FALSE))</f>
        <v/>
      </c>
      <c r="BA150" s="166" t="str">
        <f>IF(BA149="","",VLOOKUP(BA149,シフト記号表!$C$6:$L$47,10,FALSE))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36</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102</v>
      </c>
      <c r="U152" s="132"/>
      <c r="V152" s="143"/>
      <c r="W152" s="154"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82" t="str">
        <f>IF(AC151="","",VLOOKUP(AC151,シフト記号表!$C$6:$L$47,10,FALSE))</f>
        <v/>
      </c>
      <c r="AD152" s="154"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82" t="str">
        <f>IF(AJ151="","",VLOOKUP(AJ151,シフト記号表!$C$6:$L$47,10,FALSE))</f>
        <v/>
      </c>
      <c r="AK152" s="154"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82" t="str">
        <f>IF(AQ151="","",VLOOKUP(AQ151,シフト記号表!$C$6:$L$47,10,FALSE))</f>
        <v/>
      </c>
      <c r="AR152" s="154"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82" t="str">
        <f>IF(AX151="","",VLOOKUP(AX151,シフト記号表!$C$6:$L$47,10,FALSE))</f>
        <v/>
      </c>
      <c r="AY152" s="154" t="str">
        <f>IF(AY151="","",VLOOKUP(AY151,シフト記号表!$C$6:$L$47,10,FALSE))</f>
        <v/>
      </c>
      <c r="AZ152" s="166" t="str">
        <f>IF(AZ151="","",VLOOKUP(AZ151,シフト記号表!$C$6:$L$47,10,FALSE))</f>
        <v/>
      </c>
      <c r="BA152" s="166" t="str">
        <f>IF(BA151="","",VLOOKUP(BA151,シフト記号表!$C$6:$L$47,10,FALSE))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36</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102</v>
      </c>
      <c r="U154" s="132"/>
      <c r="V154" s="143"/>
      <c r="W154" s="154"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82" t="str">
        <f>IF(AC153="","",VLOOKUP(AC153,シフト記号表!$C$6:$L$47,10,FALSE))</f>
        <v/>
      </c>
      <c r="AD154" s="154"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82" t="str">
        <f>IF(AJ153="","",VLOOKUP(AJ153,シフト記号表!$C$6:$L$47,10,FALSE))</f>
        <v/>
      </c>
      <c r="AK154" s="154"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82" t="str">
        <f>IF(AQ153="","",VLOOKUP(AQ153,シフト記号表!$C$6:$L$47,10,FALSE))</f>
        <v/>
      </c>
      <c r="AR154" s="154"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82" t="str">
        <f>IF(AX153="","",VLOOKUP(AX153,シフト記号表!$C$6:$L$47,10,FALSE))</f>
        <v/>
      </c>
      <c r="AY154" s="154" t="str">
        <f>IF(AY153="","",VLOOKUP(AY153,シフト記号表!$C$6:$L$47,10,FALSE))</f>
        <v/>
      </c>
      <c r="AZ154" s="166" t="str">
        <f>IF(AZ153="","",VLOOKUP(AZ153,シフト記号表!$C$6:$L$47,10,FALSE))</f>
        <v/>
      </c>
      <c r="BA154" s="166" t="str">
        <f>IF(BA153="","",VLOOKUP(BA153,シフト記号表!$C$6:$L$47,10,FALSE))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36</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102</v>
      </c>
      <c r="U156" s="132"/>
      <c r="V156" s="143"/>
      <c r="W156" s="154"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82" t="str">
        <f>IF(AC155="","",VLOOKUP(AC155,シフト記号表!$C$6:$L$47,10,FALSE))</f>
        <v/>
      </c>
      <c r="AD156" s="154"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82" t="str">
        <f>IF(AJ155="","",VLOOKUP(AJ155,シフト記号表!$C$6:$L$47,10,FALSE))</f>
        <v/>
      </c>
      <c r="AK156" s="154"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82" t="str">
        <f>IF(AQ155="","",VLOOKUP(AQ155,シフト記号表!$C$6:$L$47,10,FALSE))</f>
        <v/>
      </c>
      <c r="AR156" s="154"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82" t="str">
        <f>IF(AX155="","",VLOOKUP(AX155,シフト記号表!$C$6:$L$47,10,FALSE))</f>
        <v/>
      </c>
      <c r="AY156" s="154" t="str">
        <f>IF(AY155="","",VLOOKUP(AY155,シフト記号表!$C$6:$L$47,10,FALSE))</f>
        <v/>
      </c>
      <c r="AZ156" s="166" t="str">
        <f>IF(AZ155="","",VLOOKUP(AZ155,シフト記号表!$C$6:$L$47,10,FALSE))</f>
        <v/>
      </c>
      <c r="BA156" s="166" t="str">
        <f>IF(BA155="","",VLOOKUP(BA155,シフト記号表!$C$6:$L$47,10,FALSE))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36</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102</v>
      </c>
      <c r="U158" s="132"/>
      <c r="V158" s="143"/>
      <c r="W158" s="154"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82" t="str">
        <f>IF(AC157="","",VLOOKUP(AC157,シフト記号表!$C$6:$L$47,10,FALSE))</f>
        <v/>
      </c>
      <c r="AD158" s="154"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82" t="str">
        <f>IF(AJ157="","",VLOOKUP(AJ157,シフト記号表!$C$6:$L$47,10,FALSE))</f>
        <v/>
      </c>
      <c r="AK158" s="154"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82" t="str">
        <f>IF(AQ157="","",VLOOKUP(AQ157,シフト記号表!$C$6:$L$47,10,FALSE))</f>
        <v/>
      </c>
      <c r="AR158" s="154"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82" t="str">
        <f>IF(AX157="","",VLOOKUP(AX157,シフト記号表!$C$6:$L$47,10,FALSE))</f>
        <v/>
      </c>
      <c r="AY158" s="154" t="str">
        <f>IF(AY157="","",VLOOKUP(AY157,シフト記号表!$C$6:$L$47,10,FALSE))</f>
        <v/>
      </c>
      <c r="AZ158" s="166" t="str">
        <f>IF(AZ157="","",VLOOKUP(AZ157,シフト記号表!$C$6:$L$47,10,FALSE))</f>
        <v/>
      </c>
      <c r="BA158" s="166" t="str">
        <f>IF(BA157="","",VLOOKUP(BA157,シフト記号表!$C$6:$L$47,10,FALSE))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36</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102</v>
      </c>
      <c r="U160" s="132"/>
      <c r="V160" s="143"/>
      <c r="W160" s="154"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82" t="str">
        <f>IF(AC159="","",VLOOKUP(AC159,シフト記号表!$C$6:$L$47,10,FALSE))</f>
        <v/>
      </c>
      <c r="AD160" s="154"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82" t="str">
        <f>IF(AJ159="","",VLOOKUP(AJ159,シフト記号表!$C$6:$L$47,10,FALSE))</f>
        <v/>
      </c>
      <c r="AK160" s="154"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82" t="str">
        <f>IF(AQ159="","",VLOOKUP(AQ159,シフト記号表!$C$6:$L$47,10,FALSE))</f>
        <v/>
      </c>
      <c r="AR160" s="154"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82" t="str">
        <f>IF(AX159="","",VLOOKUP(AX159,シフト記号表!$C$6:$L$47,10,FALSE))</f>
        <v/>
      </c>
      <c r="AY160" s="154" t="str">
        <f>IF(AY159="","",VLOOKUP(AY159,シフト記号表!$C$6:$L$47,10,FALSE))</f>
        <v/>
      </c>
      <c r="AZ160" s="166" t="str">
        <f>IF(AZ159="","",VLOOKUP(AZ159,シフト記号表!$C$6:$L$47,10,FALSE))</f>
        <v/>
      </c>
      <c r="BA160" s="166" t="str">
        <f>IF(BA159="","",VLOOKUP(BA159,シフト記号表!$C$6:$L$47,10,FALSE))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36</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102</v>
      </c>
      <c r="U162" s="132"/>
      <c r="V162" s="143"/>
      <c r="W162" s="154"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82" t="str">
        <f>IF(AC161="","",VLOOKUP(AC161,シフト記号表!$C$6:$L$47,10,FALSE))</f>
        <v/>
      </c>
      <c r="AD162" s="154"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82" t="str">
        <f>IF(AJ161="","",VLOOKUP(AJ161,シフト記号表!$C$6:$L$47,10,FALSE))</f>
        <v/>
      </c>
      <c r="AK162" s="154"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82" t="str">
        <f>IF(AQ161="","",VLOOKUP(AQ161,シフト記号表!$C$6:$L$47,10,FALSE))</f>
        <v/>
      </c>
      <c r="AR162" s="154"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82" t="str">
        <f>IF(AX161="","",VLOOKUP(AX161,シフト記号表!$C$6:$L$47,10,FALSE))</f>
        <v/>
      </c>
      <c r="AY162" s="154" t="str">
        <f>IF(AY161="","",VLOOKUP(AY161,シフト記号表!$C$6:$L$47,10,FALSE))</f>
        <v/>
      </c>
      <c r="AZ162" s="166" t="str">
        <f>IF(AZ161="","",VLOOKUP(AZ161,シフト記号表!$C$6:$L$47,10,FALSE))</f>
        <v/>
      </c>
      <c r="BA162" s="166" t="str">
        <f>IF(BA161="","",VLOOKUP(BA161,シフト記号表!$C$6:$L$47,10,FALSE))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36</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102</v>
      </c>
      <c r="U164" s="132"/>
      <c r="V164" s="143"/>
      <c r="W164" s="154"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82" t="str">
        <f>IF(AC163="","",VLOOKUP(AC163,シフト記号表!$C$6:$L$47,10,FALSE))</f>
        <v/>
      </c>
      <c r="AD164" s="154"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82" t="str">
        <f>IF(AJ163="","",VLOOKUP(AJ163,シフト記号表!$C$6:$L$47,10,FALSE))</f>
        <v/>
      </c>
      <c r="AK164" s="154"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82" t="str">
        <f>IF(AQ163="","",VLOOKUP(AQ163,シフト記号表!$C$6:$L$47,10,FALSE))</f>
        <v/>
      </c>
      <c r="AR164" s="154"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82" t="str">
        <f>IF(AX163="","",VLOOKUP(AX163,シフト記号表!$C$6:$L$47,10,FALSE))</f>
        <v/>
      </c>
      <c r="AY164" s="154" t="str">
        <f>IF(AY163="","",VLOOKUP(AY163,シフト記号表!$C$6:$L$47,10,FALSE))</f>
        <v/>
      </c>
      <c r="AZ164" s="166" t="str">
        <f>IF(AZ163="","",VLOOKUP(AZ163,シフト記号表!$C$6:$L$47,10,FALSE))</f>
        <v/>
      </c>
      <c r="BA164" s="166" t="str">
        <f>IF(BA163="","",VLOOKUP(BA163,シフト記号表!$C$6:$L$47,10,FALSE))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36</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102</v>
      </c>
      <c r="U166" s="132"/>
      <c r="V166" s="143"/>
      <c r="W166" s="154"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82" t="str">
        <f>IF(AC165="","",VLOOKUP(AC165,シフト記号表!$C$6:$L$47,10,FALSE))</f>
        <v/>
      </c>
      <c r="AD166" s="154"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82" t="str">
        <f>IF(AJ165="","",VLOOKUP(AJ165,シフト記号表!$C$6:$L$47,10,FALSE))</f>
        <v/>
      </c>
      <c r="AK166" s="154"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82" t="str">
        <f>IF(AQ165="","",VLOOKUP(AQ165,シフト記号表!$C$6:$L$47,10,FALSE))</f>
        <v/>
      </c>
      <c r="AR166" s="154"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82" t="str">
        <f>IF(AX165="","",VLOOKUP(AX165,シフト記号表!$C$6:$L$47,10,FALSE))</f>
        <v/>
      </c>
      <c r="AY166" s="154" t="str">
        <f>IF(AY165="","",VLOOKUP(AY165,シフト記号表!$C$6:$L$47,10,FALSE))</f>
        <v/>
      </c>
      <c r="AZ166" s="166" t="str">
        <f>IF(AZ165="","",VLOOKUP(AZ165,シフト記号表!$C$6:$L$47,10,FALSE))</f>
        <v/>
      </c>
      <c r="BA166" s="166" t="str">
        <f>IF(BA165="","",VLOOKUP(BA165,シフト記号表!$C$6:$L$47,10,FALSE))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36</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102</v>
      </c>
      <c r="U168" s="132"/>
      <c r="V168" s="143"/>
      <c r="W168" s="154"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82" t="str">
        <f>IF(AC167="","",VLOOKUP(AC167,シフト記号表!$C$6:$L$47,10,FALSE))</f>
        <v/>
      </c>
      <c r="AD168" s="154"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82" t="str">
        <f>IF(AJ167="","",VLOOKUP(AJ167,シフト記号表!$C$6:$L$47,10,FALSE))</f>
        <v/>
      </c>
      <c r="AK168" s="154"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82" t="str">
        <f>IF(AQ167="","",VLOOKUP(AQ167,シフト記号表!$C$6:$L$47,10,FALSE))</f>
        <v/>
      </c>
      <c r="AR168" s="154"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82" t="str">
        <f>IF(AX167="","",VLOOKUP(AX167,シフト記号表!$C$6:$L$47,10,FALSE))</f>
        <v/>
      </c>
      <c r="AY168" s="154" t="str">
        <f>IF(AY167="","",VLOOKUP(AY167,シフト記号表!$C$6:$L$47,10,FALSE))</f>
        <v/>
      </c>
      <c r="AZ168" s="166" t="str">
        <f>IF(AZ167="","",VLOOKUP(AZ167,シフト記号表!$C$6:$L$47,10,FALSE))</f>
        <v/>
      </c>
      <c r="BA168" s="166" t="str">
        <f>IF(BA167="","",VLOOKUP(BA167,シフト記号表!$C$6:$L$47,10,FALSE))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36</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102</v>
      </c>
      <c r="U170" s="132"/>
      <c r="V170" s="143"/>
      <c r="W170" s="154"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82" t="str">
        <f>IF(AC169="","",VLOOKUP(AC169,シフト記号表!$C$6:$L$47,10,FALSE))</f>
        <v/>
      </c>
      <c r="AD170" s="154"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82" t="str">
        <f>IF(AJ169="","",VLOOKUP(AJ169,シフト記号表!$C$6:$L$47,10,FALSE))</f>
        <v/>
      </c>
      <c r="AK170" s="154"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82" t="str">
        <f>IF(AQ169="","",VLOOKUP(AQ169,シフト記号表!$C$6:$L$47,10,FALSE))</f>
        <v/>
      </c>
      <c r="AR170" s="154"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82" t="str">
        <f>IF(AX169="","",VLOOKUP(AX169,シフト記号表!$C$6:$L$47,10,FALSE))</f>
        <v/>
      </c>
      <c r="AY170" s="154" t="str">
        <f>IF(AY169="","",VLOOKUP(AY169,シフト記号表!$C$6:$L$47,10,FALSE))</f>
        <v/>
      </c>
      <c r="AZ170" s="166" t="str">
        <f>IF(AZ169="","",VLOOKUP(AZ169,シフト記号表!$C$6:$L$47,10,FALSE))</f>
        <v/>
      </c>
      <c r="BA170" s="166" t="str">
        <f>IF(BA169="","",VLOOKUP(BA169,シフト記号表!$C$6:$L$47,10,FALSE))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36</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102</v>
      </c>
      <c r="U172" s="132"/>
      <c r="V172" s="143"/>
      <c r="W172" s="154"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82" t="str">
        <f>IF(AC171="","",VLOOKUP(AC171,シフト記号表!$C$6:$L$47,10,FALSE))</f>
        <v/>
      </c>
      <c r="AD172" s="154"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82" t="str">
        <f>IF(AJ171="","",VLOOKUP(AJ171,シフト記号表!$C$6:$L$47,10,FALSE))</f>
        <v/>
      </c>
      <c r="AK172" s="154"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82" t="str">
        <f>IF(AQ171="","",VLOOKUP(AQ171,シフト記号表!$C$6:$L$47,10,FALSE))</f>
        <v/>
      </c>
      <c r="AR172" s="154"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82" t="str">
        <f>IF(AX171="","",VLOOKUP(AX171,シフト記号表!$C$6:$L$47,10,FALSE))</f>
        <v/>
      </c>
      <c r="AY172" s="154" t="str">
        <f>IF(AY171="","",VLOOKUP(AY171,シフト記号表!$C$6:$L$47,10,FALSE))</f>
        <v/>
      </c>
      <c r="AZ172" s="166" t="str">
        <f>IF(AZ171="","",VLOOKUP(AZ171,シフト記号表!$C$6:$L$47,10,FALSE))</f>
        <v/>
      </c>
      <c r="BA172" s="166" t="str">
        <f>IF(BA171="","",VLOOKUP(BA171,シフト記号表!$C$6:$L$47,10,FALSE))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36</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102</v>
      </c>
      <c r="U174" s="132"/>
      <c r="V174" s="143"/>
      <c r="W174" s="154"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82" t="str">
        <f>IF(AC173="","",VLOOKUP(AC173,シフト記号表!$C$6:$L$47,10,FALSE))</f>
        <v/>
      </c>
      <c r="AD174" s="154"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82" t="str">
        <f>IF(AJ173="","",VLOOKUP(AJ173,シフト記号表!$C$6:$L$47,10,FALSE))</f>
        <v/>
      </c>
      <c r="AK174" s="154"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82" t="str">
        <f>IF(AQ173="","",VLOOKUP(AQ173,シフト記号表!$C$6:$L$47,10,FALSE))</f>
        <v/>
      </c>
      <c r="AR174" s="154"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82" t="str">
        <f>IF(AX173="","",VLOOKUP(AX173,シフト記号表!$C$6:$L$47,10,FALSE))</f>
        <v/>
      </c>
      <c r="AY174" s="154" t="str">
        <f>IF(AY173="","",VLOOKUP(AY173,シフト記号表!$C$6:$L$47,10,FALSE))</f>
        <v/>
      </c>
      <c r="AZ174" s="166" t="str">
        <f>IF(AZ173="","",VLOOKUP(AZ173,シフト記号表!$C$6:$L$47,10,FALSE))</f>
        <v/>
      </c>
      <c r="BA174" s="166" t="str">
        <f>IF(BA173="","",VLOOKUP(BA173,シフト記号表!$C$6:$L$47,10,FALSE))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36</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102</v>
      </c>
      <c r="U176" s="132"/>
      <c r="V176" s="143"/>
      <c r="W176" s="154"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82" t="str">
        <f>IF(AC175="","",VLOOKUP(AC175,シフト記号表!$C$6:$L$47,10,FALSE))</f>
        <v/>
      </c>
      <c r="AD176" s="154"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82" t="str">
        <f>IF(AJ175="","",VLOOKUP(AJ175,シフト記号表!$C$6:$L$47,10,FALSE))</f>
        <v/>
      </c>
      <c r="AK176" s="154"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82" t="str">
        <f>IF(AQ175="","",VLOOKUP(AQ175,シフト記号表!$C$6:$L$47,10,FALSE))</f>
        <v/>
      </c>
      <c r="AR176" s="154"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82" t="str">
        <f>IF(AX175="","",VLOOKUP(AX175,シフト記号表!$C$6:$L$47,10,FALSE))</f>
        <v/>
      </c>
      <c r="AY176" s="154" t="str">
        <f>IF(AY175="","",VLOOKUP(AY175,シフト記号表!$C$6:$L$47,10,FALSE))</f>
        <v/>
      </c>
      <c r="AZ176" s="166" t="str">
        <f>IF(AZ175="","",VLOOKUP(AZ175,シフト記号表!$C$6:$L$47,10,FALSE))</f>
        <v/>
      </c>
      <c r="BA176" s="166" t="str">
        <f>IF(BA175="","",VLOOKUP(BA175,シフト記号表!$C$6:$L$47,10,FALSE))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36</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102</v>
      </c>
      <c r="U178" s="132"/>
      <c r="V178" s="143"/>
      <c r="W178" s="154"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82" t="str">
        <f>IF(AC177="","",VLOOKUP(AC177,シフト記号表!$C$6:$L$47,10,FALSE))</f>
        <v/>
      </c>
      <c r="AD178" s="154"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82" t="str">
        <f>IF(AJ177="","",VLOOKUP(AJ177,シフト記号表!$C$6:$L$47,10,FALSE))</f>
        <v/>
      </c>
      <c r="AK178" s="154"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82" t="str">
        <f>IF(AQ177="","",VLOOKUP(AQ177,シフト記号表!$C$6:$L$47,10,FALSE))</f>
        <v/>
      </c>
      <c r="AR178" s="154"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82" t="str">
        <f>IF(AX177="","",VLOOKUP(AX177,シフト記号表!$C$6:$L$47,10,FALSE))</f>
        <v/>
      </c>
      <c r="AY178" s="154" t="str">
        <f>IF(AY177="","",VLOOKUP(AY177,シフト記号表!$C$6:$L$47,10,FALSE))</f>
        <v/>
      </c>
      <c r="AZ178" s="166" t="str">
        <f>IF(AZ177="","",VLOOKUP(AZ177,シフト記号表!$C$6:$L$47,10,FALSE))</f>
        <v/>
      </c>
      <c r="BA178" s="166" t="str">
        <f>IF(BA177="","",VLOOKUP(BA177,シフト記号表!$C$6:$L$47,10,FALSE))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36</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102</v>
      </c>
      <c r="U180" s="132"/>
      <c r="V180" s="143"/>
      <c r="W180" s="154"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82" t="str">
        <f>IF(AC179="","",VLOOKUP(AC179,シフト記号表!$C$6:$L$47,10,FALSE))</f>
        <v/>
      </c>
      <c r="AD180" s="154"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82" t="str">
        <f>IF(AJ179="","",VLOOKUP(AJ179,シフト記号表!$C$6:$L$47,10,FALSE))</f>
        <v/>
      </c>
      <c r="AK180" s="154"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82" t="str">
        <f>IF(AQ179="","",VLOOKUP(AQ179,シフト記号表!$C$6:$L$47,10,FALSE))</f>
        <v/>
      </c>
      <c r="AR180" s="154"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82" t="str">
        <f>IF(AX179="","",VLOOKUP(AX179,シフト記号表!$C$6:$L$47,10,FALSE))</f>
        <v/>
      </c>
      <c r="AY180" s="154" t="str">
        <f>IF(AY179="","",VLOOKUP(AY179,シフト記号表!$C$6:$L$47,10,FALSE))</f>
        <v/>
      </c>
      <c r="AZ180" s="166" t="str">
        <f>IF(AZ179="","",VLOOKUP(AZ179,シフト記号表!$C$6:$L$47,10,FALSE))</f>
        <v/>
      </c>
      <c r="BA180" s="166" t="str">
        <f>IF(BA179="","",VLOOKUP(BA179,シフト記号表!$C$6:$L$47,10,FALSE))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36</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102</v>
      </c>
      <c r="U182" s="132"/>
      <c r="V182" s="143"/>
      <c r="W182" s="154"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82" t="str">
        <f>IF(AC181="","",VLOOKUP(AC181,シフト記号表!$C$6:$L$47,10,FALSE))</f>
        <v/>
      </c>
      <c r="AD182" s="154"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82" t="str">
        <f>IF(AJ181="","",VLOOKUP(AJ181,シフト記号表!$C$6:$L$47,10,FALSE))</f>
        <v/>
      </c>
      <c r="AK182" s="154"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82" t="str">
        <f>IF(AQ181="","",VLOOKUP(AQ181,シフト記号表!$C$6:$L$47,10,FALSE))</f>
        <v/>
      </c>
      <c r="AR182" s="154"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82" t="str">
        <f>IF(AX181="","",VLOOKUP(AX181,シフト記号表!$C$6:$L$47,10,FALSE))</f>
        <v/>
      </c>
      <c r="AY182" s="154" t="str">
        <f>IF(AY181="","",VLOOKUP(AY181,シフト記号表!$C$6:$L$47,10,FALSE))</f>
        <v/>
      </c>
      <c r="AZ182" s="166" t="str">
        <f>IF(AZ181="","",VLOOKUP(AZ181,シフト記号表!$C$6:$L$47,10,FALSE))</f>
        <v/>
      </c>
      <c r="BA182" s="166" t="str">
        <f>IF(BA181="","",VLOOKUP(BA181,シフト記号表!$C$6:$L$47,10,FALSE))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36</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102</v>
      </c>
      <c r="U184" s="132"/>
      <c r="V184" s="143"/>
      <c r="W184" s="154"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82" t="str">
        <f>IF(AC183="","",VLOOKUP(AC183,シフト記号表!$C$6:$L$47,10,FALSE))</f>
        <v/>
      </c>
      <c r="AD184" s="154"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82" t="str">
        <f>IF(AJ183="","",VLOOKUP(AJ183,シフト記号表!$C$6:$L$47,10,FALSE))</f>
        <v/>
      </c>
      <c r="AK184" s="154"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82" t="str">
        <f>IF(AQ183="","",VLOOKUP(AQ183,シフト記号表!$C$6:$L$47,10,FALSE))</f>
        <v/>
      </c>
      <c r="AR184" s="154"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82" t="str">
        <f>IF(AX183="","",VLOOKUP(AX183,シフト記号表!$C$6:$L$47,10,FALSE))</f>
        <v/>
      </c>
      <c r="AY184" s="154" t="str">
        <f>IF(AY183="","",VLOOKUP(AY183,シフト記号表!$C$6:$L$47,10,FALSE))</f>
        <v/>
      </c>
      <c r="AZ184" s="166" t="str">
        <f>IF(AZ183="","",VLOOKUP(AZ183,シフト記号表!$C$6:$L$47,10,FALSE))</f>
        <v/>
      </c>
      <c r="BA184" s="166" t="str">
        <f>IF(BA183="","",VLOOKUP(BA183,シフト記号表!$C$6:$L$47,10,FALSE))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36</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102</v>
      </c>
      <c r="U186" s="132"/>
      <c r="V186" s="143"/>
      <c r="W186" s="154"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82" t="str">
        <f>IF(AC185="","",VLOOKUP(AC185,シフト記号表!$C$6:$L$47,10,FALSE))</f>
        <v/>
      </c>
      <c r="AD186" s="154"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82" t="str">
        <f>IF(AJ185="","",VLOOKUP(AJ185,シフト記号表!$C$6:$L$47,10,FALSE))</f>
        <v/>
      </c>
      <c r="AK186" s="154"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82" t="str">
        <f>IF(AQ185="","",VLOOKUP(AQ185,シフト記号表!$C$6:$L$47,10,FALSE))</f>
        <v/>
      </c>
      <c r="AR186" s="154"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82" t="str">
        <f>IF(AX185="","",VLOOKUP(AX185,シフト記号表!$C$6:$L$47,10,FALSE))</f>
        <v/>
      </c>
      <c r="AY186" s="154" t="str">
        <f>IF(AY185="","",VLOOKUP(AY185,シフト記号表!$C$6:$L$47,10,FALSE))</f>
        <v/>
      </c>
      <c r="AZ186" s="166" t="str">
        <f>IF(AZ185="","",VLOOKUP(AZ185,シフト記号表!$C$6:$L$47,10,FALSE))</f>
        <v/>
      </c>
      <c r="BA186" s="166" t="str">
        <f>IF(BA185="","",VLOOKUP(BA185,シフト記号表!$C$6:$L$47,10,FALSE))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36</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102</v>
      </c>
      <c r="U188" s="132"/>
      <c r="V188" s="143"/>
      <c r="W188" s="154"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82" t="str">
        <f>IF(AC187="","",VLOOKUP(AC187,シフト記号表!$C$6:$L$47,10,FALSE))</f>
        <v/>
      </c>
      <c r="AD188" s="154"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82" t="str">
        <f>IF(AJ187="","",VLOOKUP(AJ187,シフト記号表!$C$6:$L$47,10,FALSE))</f>
        <v/>
      </c>
      <c r="AK188" s="154"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82" t="str">
        <f>IF(AQ187="","",VLOOKUP(AQ187,シフト記号表!$C$6:$L$47,10,FALSE))</f>
        <v/>
      </c>
      <c r="AR188" s="154"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82" t="str">
        <f>IF(AX187="","",VLOOKUP(AX187,シフト記号表!$C$6:$L$47,10,FALSE))</f>
        <v/>
      </c>
      <c r="AY188" s="154" t="str">
        <f>IF(AY187="","",VLOOKUP(AY187,シフト記号表!$C$6:$L$47,10,FALSE))</f>
        <v/>
      </c>
      <c r="AZ188" s="166" t="str">
        <f>IF(AZ187="","",VLOOKUP(AZ187,シフト記号表!$C$6:$L$47,10,FALSE))</f>
        <v/>
      </c>
      <c r="BA188" s="166" t="str">
        <f>IF(BA187="","",VLOOKUP(BA187,シフト記号表!$C$6:$L$47,10,FALSE))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36</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102</v>
      </c>
      <c r="U190" s="132"/>
      <c r="V190" s="143"/>
      <c r="W190" s="154"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82" t="str">
        <f>IF(AC189="","",VLOOKUP(AC189,シフト記号表!$C$6:$L$47,10,FALSE))</f>
        <v/>
      </c>
      <c r="AD190" s="154"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82" t="str">
        <f>IF(AJ189="","",VLOOKUP(AJ189,シフト記号表!$C$6:$L$47,10,FALSE))</f>
        <v/>
      </c>
      <c r="AK190" s="154"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82" t="str">
        <f>IF(AQ189="","",VLOOKUP(AQ189,シフト記号表!$C$6:$L$47,10,FALSE))</f>
        <v/>
      </c>
      <c r="AR190" s="154"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82" t="str">
        <f>IF(AX189="","",VLOOKUP(AX189,シフト記号表!$C$6:$L$47,10,FALSE))</f>
        <v/>
      </c>
      <c r="AY190" s="154" t="str">
        <f>IF(AY189="","",VLOOKUP(AY189,シフト記号表!$C$6:$L$47,10,FALSE))</f>
        <v/>
      </c>
      <c r="AZ190" s="166" t="str">
        <f>IF(AZ189="","",VLOOKUP(AZ189,シフト記号表!$C$6:$L$47,10,FALSE))</f>
        <v/>
      </c>
      <c r="BA190" s="166" t="str">
        <f>IF(BA189="","",VLOOKUP(BA189,シフト記号表!$C$6:$L$47,10,FALSE))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36</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102</v>
      </c>
      <c r="U192" s="132"/>
      <c r="V192" s="143"/>
      <c r="W192" s="154"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82" t="str">
        <f>IF(AC191="","",VLOOKUP(AC191,シフト記号表!$C$6:$L$47,10,FALSE))</f>
        <v/>
      </c>
      <c r="AD192" s="154"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82" t="str">
        <f>IF(AJ191="","",VLOOKUP(AJ191,シフト記号表!$C$6:$L$47,10,FALSE))</f>
        <v/>
      </c>
      <c r="AK192" s="154"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82" t="str">
        <f>IF(AQ191="","",VLOOKUP(AQ191,シフト記号表!$C$6:$L$47,10,FALSE))</f>
        <v/>
      </c>
      <c r="AR192" s="154"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82" t="str">
        <f>IF(AX191="","",VLOOKUP(AX191,シフト記号表!$C$6:$L$47,10,FALSE))</f>
        <v/>
      </c>
      <c r="AY192" s="154" t="str">
        <f>IF(AY191="","",VLOOKUP(AY191,シフト記号表!$C$6:$L$47,10,FALSE))</f>
        <v/>
      </c>
      <c r="AZ192" s="166" t="str">
        <f>IF(AZ191="","",VLOOKUP(AZ191,シフト記号表!$C$6:$L$47,10,FALSE))</f>
        <v/>
      </c>
      <c r="BA192" s="166" t="str">
        <f>IF(BA191="","",VLOOKUP(BA191,シフト記号表!$C$6:$L$47,10,FALSE))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36</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102</v>
      </c>
      <c r="U194" s="132"/>
      <c r="V194" s="143"/>
      <c r="W194" s="154"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82" t="str">
        <f>IF(AC193="","",VLOOKUP(AC193,シフト記号表!$C$6:$L$47,10,FALSE))</f>
        <v/>
      </c>
      <c r="AD194" s="154"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82" t="str">
        <f>IF(AJ193="","",VLOOKUP(AJ193,シフト記号表!$C$6:$L$47,10,FALSE))</f>
        <v/>
      </c>
      <c r="AK194" s="154"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82" t="str">
        <f>IF(AQ193="","",VLOOKUP(AQ193,シフト記号表!$C$6:$L$47,10,FALSE))</f>
        <v/>
      </c>
      <c r="AR194" s="154"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82" t="str">
        <f>IF(AX193="","",VLOOKUP(AX193,シフト記号表!$C$6:$L$47,10,FALSE))</f>
        <v/>
      </c>
      <c r="AY194" s="154" t="str">
        <f>IF(AY193="","",VLOOKUP(AY193,シフト記号表!$C$6:$L$47,10,FALSE))</f>
        <v/>
      </c>
      <c r="AZ194" s="166" t="str">
        <f>IF(AZ193="","",VLOOKUP(AZ193,シフト記号表!$C$6:$L$47,10,FALSE))</f>
        <v/>
      </c>
      <c r="BA194" s="166" t="str">
        <f>IF(BA193="","",VLOOKUP(BA193,シフト記号表!$C$6:$L$47,10,FALSE))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36</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102</v>
      </c>
      <c r="U196" s="132"/>
      <c r="V196" s="143"/>
      <c r="W196" s="154"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82" t="str">
        <f>IF(AC195="","",VLOOKUP(AC195,シフト記号表!$C$6:$L$47,10,FALSE))</f>
        <v/>
      </c>
      <c r="AD196" s="154"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82" t="str">
        <f>IF(AJ195="","",VLOOKUP(AJ195,シフト記号表!$C$6:$L$47,10,FALSE))</f>
        <v/>
      </c>
      <c r="AK196" s="154"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82" t="str">
        <f>IF(AQ195="","",VLOOKUP(AQ195,シフト記号表!$C$6:$L$47,10,FALSE))</f>
        <v/>
      </c>
      <c r="AR196" s="154"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82" t="str">
        <f>IF(AX195="","",VLOOKUP(AX195,シフト記号表!$C$6:$L$47,10,FALSE))</f>
        <v/>
      </c>
      <c r="AY196" s="154" t="str">
        <f>IF(AY195="","",VLOOKUP(AY195,シフト記号表!$C$6:$L$47,10,FALSE))</f>
        <v/>
      </c>
      <c r="AZ196" s="166" t="str">
        <f>IF(AZ195="","",VLOOKUP(AZ195,シフト記号表!$C$6:$L$47,10,FALSE))</f>
        <v/>
      </c>
      <c r="BA196" s="166" t="str">
        <f>IF(BA195="","",VLOOKUP(BA195,シフト記号表!$C$6:$L$47,10,FALSE))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36</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102</v>
      </c>
      <c r="U198" s="132"/>
      <c r="V198" s="143"/>
      <c r="W198" s="154"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82" t="str">
        <f>IF(AC197="","",VLOOKUP(AC197,シフト記号表!$C$6:$L$47,10,FALSE))</f>
        <v/>
      </c>
      <c r="AD198" s="154"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82" t="str">
        <f>IF(AJ197="","",VLOOKUP(AJ197,シフト記号表!$C$6:$L$47,10,FALSE))</f>
        <v/>
      </c>
      <c r="AK198" s="154"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82" t="str">
        <f>IF(AQ197="","",VLOOKUP(AQ197,シフト記号表!$C$6:$L$47,10,FALSE))</f>
        <v/>
      </c>
      <c r="AR198" s="154"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82" t="str">
        <f>IF(AX197="","",VLOOKUP(AX197,シフト記号表!$C$6:$L$47,10,FALSE))</f>
        <v/>
      </c>
      <c r="AY198" s="154" t="str">
        <f>IF(AY197="","",VLOOKUP(AY197,シフト記号表!$C$6:$L$47,10,FALSE))</f>
        <v/>
      </c>
      <c r="AZ198" s="166" t="str">
        <f>IF(AZ197="","",VLOOKUP(AZ197,シフト記号表!$C$6:$L$47,10,FALSE))</f>
        <v/>
      </c>
      <c r="BA198" s="166" t="str">
        <f>IF(BA197="","",VLOOKUP(BA197,シフト記号表!$C$6:$L$47,10,FALSE))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36</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102</v>
      </c>
      <c r="U200" s="132"/>
      <c r="V200" s="143"/>
      <c r="W200" s="154"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82" t="str">
        <f>IF(AC199="","",VLOOKUP(AC199,シフト記号表!$C$6:$L$47,10,FALSE))</f>
        <v/>
      </c>
      <c r="AD200" s="154"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82" t="str">
        <f>IF(AJ199="","",VLOOKUP(AJ199,シフト記号表!$C$6:$L$47,10,FALSE))</f>
        <v/>
      </c>
      <c r="AK200" s="154"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82" t="str">
        <f>IF(AQ199="","",VLOOKUP(AQ199,シフト記号表!$C$6:$L$47,10,FALSE))</f>
        <v/>
      </c>
      <c r="AR200" s="154"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82" t="str">
        <f>IF(AX199="","",VLOOKUP(AX199,シフト記号表!$C$6:$L$47,10,FALSE))</f>
        <v/>
      </c>
      <c r="AY200" s="154" t="str">
        <f>IF(AY199="","",VLOOKUP(AY199,シフト記号表!$C$6:$L$47,10,FALSE))</f>
        <v/>
      </c>
      <c r="AZ200" s="166" t="str">
        <f>IF(AZ199="","",VLOOKUP(AZ199,シフト記号表!$C$6:$L$47,10,FALSE))</f>
        <v/>
      </c>
      <c r="BA200" s="166" t="str">
        <f>IF(BA199="","",VLOOKUP(BA199,シフト記号表!$C$6:$L$47,10,FALSE))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36</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102</v>
      </c>
      <c r="U202" s="132"/>
      <c r="V202" s="143"/>
      <c r="W202" s="154"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82" t="str">
        <f>IF(AC201="","",VLOOKUP(AC201,シフト記号表!$C$6:$L$47,10,FALSE))</f>
        <v/>
      </c>
      <c r="AD202" s="154"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82" t="str">
        <f>IF(AJ201="","",VLOOKUP(AJ201,シフト記号表!$C$6:$L$47,10,FALSE))</f>
        <v/>
      </c>
      <c r="AK202" s="154"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82" t="str">
        <f>IF(AQ201="","",VLOOKUP(AQ201,シフト記号表!$C$6:$L$47,10,FALSE))</f>
        <v/>
      </c>
      <c r="AR202" s="154"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82" t="str">
        <f>IF(AX201="","",VLOOKUP(AX201,シフト記号表!$C$6:$L$47,10,FALSE))</f>
        <v/>
      </c>
      <c r="AY202" s="154" t="str">
        <f>IF(AY201="","",VLOOKUP(AY201,シフト記号表!$C$6:$L$47,10,FALSE))</f>
        <v/>
      </c>
      <c r="AZ202" s="166" t="str">
        <f>IF(AZ201="","",VLOOKUP(AZ201,シフト記号表!$C$6:$L$47,10,FALSE))</f>
        <v/>
      </c>
      <c r="BA202" s="166" t="str">
        <f>IF(BA201="","",VLOOKUP(BA201,シフト記号表!$C$6:$L$47,10,FALSE))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36</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102</v>
      </c>
      <c r="U204" s="132"/>
      <c r="V204" s="143"/>
      <c r="W204" s="154"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82" t="str">
        <f>IF(AC203="","",VLOOKUP(AC203,シフト記号表!$C$6:$L$47,10,FALSE))</f>
        <v/>
      </c>
      <c r="AD204" s="154"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82" t="str">
        <f>IF(AJ203="","",VLOOKUP(AJ203,シフト記号表!$C$6:$L$47,10,FALSE))</f>
        <v/>
      </c>
      <c r="AK204" s="154"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82" t="str">
        <f>IF(AQ203="","",VLOOKUP(AQ203,シフト記号表!$C$6:$L$47,10,FALSE))</f>
        <v/>
      </c>
      <c r="AR204" s="154"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82" t="str">
        <f>IF(AX203="","",VLOOKUP(AX203,シフト記号表!$C$6:$L$47,10,FALSE))</f>
        <v/>
      </c>
      <c r="AY204" s="154" t="str">
        <f>IF(AY203="","",VLOOKUP(AY203,シフト記号表!$C$6:$L$47,10,FALSE))</f>
        <v/>
      </c>
      <c r="AZ204" s="166" t="str">
        <f>IF(AZ203="","",VLOOKUP(AZ203,シフト記号表!$C$6:$L$47,10,FALSE))</f>
        <v/>
      </c>
      <c r="BA204" s="166" t="str">
        <f>IF(BA203="","",VLOOKUP(BA203,シフト記号表!$C$6:$L$47,10,FALSE))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36</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102</v>
      </c>
      <c r="U206" s="132"/>
      <c r="V206" s="143"/>
      <c r="W206" s="154"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82" t="str">
        <f>IF(AC205="","",VLOOKUP(AC205,シフト記号表!$C$6:$L$47,10,FALSE))</f>
        <v/>
      </c>
      <c r="AD206" s="154"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82" t="str">
        <f>IF(AJ205="","",VLOOKUP(AJ205,シフト記号表!$C$6:$L$47,10,FALSE))</f>
        <v/>
      </c>
      <c r="AK206" s="154"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82" t="str">
        <f>IF(AQ205="","",VLOOKUP(AQ205,シフト記号表!$C$6:$L$47,10,FALSE))</f>
        <v/>
      </c>
      <c r="AR206" s="154"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82" t="str">
        <f>IF(AX205="","",VLOOKUP(AX205,シフト記号表!$C$6:$L$47,10,FALSE))</f>
        <v/>
      </c>
      <c r="AY206" s="154" t="str">
        <f>IF(AY205="","",VLOOKUP(AY205,シフト記号表!$C$6:$L$47,10,FALSE))</f>
        <v/>
      </c>
      <c r="AZ206" s="166" t="str">
        <f>IF(AZ205="","",VLOOKUP(AZ205,シフト記号表!$C$6:$L$47,10,FALSE))</f>
        <v/>
      </c>
      <c r="BA206" s="166" t="str">
        <f>IF(BA205="","",VLOOKUP(BA205,シフト記号表!$C$6:$L$47,10,FALSE))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36</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102</v>
      </c>
      <c r="U208" s="132"/>
      <c r="V208" s="143"/>
      <c r="W208" s="154"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82" t="str">
        <f>IF(AC207="","",VLOOKUP(AC207,シフト記号表!$C$6:$L$47,10,FALSE))</f>
        <v/>
      </c>
      <c r="AD208" s="154"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82" t="str">
        <f>IF(AJ207="","",VLOOKUP(AJ207,シフト記号表!$C$6:$L$47,10,FALSE))</f>
        <v/>
      </c>
      <c r="AK208" s="154"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82" t="str">
        <f>IF(AQ207="","",VLOOKUP(AQ207,シフト記号表!$C$6:$L$47,10,FALSE))</f>
        <v/>
      </c>
      <c r="AR208" s="154"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82" t="str">
        <f>IF(AX207="","",VLOOKUP(AX207,シフト記号表!$C$6:$L$47,10,FALSE))</f>
        <v/>
      </c>
      <c r="AY208" s="154" t="str">
        <f>IF(AY207="","",VLOOKUP(AY207,シフト記号表!$C$6:$L$47,10,FALSE))</f>
        <v/>
      </c>
      <c r="AZ208" s="166" t="str">
        <f>IF(AZ207="","",VLOOKUP(AZ207,シフト記号表!$C$6:$L$47,10,FALSE))</f>
        <v/>
      </c>
      <c r="BA208" s="166" t="str">
        <f>IF(BA207="","",VLOOKUP(BA207,シフト記号表!$C$6:$L$47,10,FALSE))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36</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102</v>
      </c>
      <c r="U210" s="132"/>
      <c r="V210" s="143"/>
      <c r="W210" s="154"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82" t="str">
        <f>IF(AC209="","",VLOOKUP(AC209,シフト記号表!$C$6:$L$47,10,FALSE))</f>
        <v/>
      </c>
      <c r="AD210" s="154"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82" t="str">
        <f>IF(AJ209="","",VLOOKUP(AJ209,シフト記号表!$C$6:$L$47,10,FALSE))</f>
        <v/>
      </c>
      <c r="AK210" s="154"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82" t="str">
        <f>IF(AQ209="","",VLOOKUP(AQ209,シフト記号表!$C$6:$L$47,10,FALSE))</f>
        <v/>
      </c>
      <c r="AR210" s="154"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82" t="str">
        <f>IF(AX209="","",VLOOKUP(AX209,シフト記号表!$C$6:$L$47,10,FALSE))</f>
        <v/>
      </c>
      <c r="AY210" s="154" t="str">
        <f>IF(AY209="","",VLOOKUP(AY209,シフト記号表!$C$6:$L$47,10,FALSE))</f>
        <v/>
      </c>
      <c r="AZ210" s="166" t="str">
        <f>IF(AZ209="","",VLOOKUP(AZ209,シフト記号表!$C$6:$L$47,10,FALSE))</f>
        <v/>
      </c>
      <c r="BA210" s="166" t="str">
        <f>IF(BA209="","",VLOOKUP(BA209,シフト記号表!$C$6:$L$47,10,FALSE))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36</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102</v>
      </c>
      <c r="U212" s="132"/>
      <c r="V212" s="143"/>
      <c r="W212" s="154"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82" t="str">
        <f>IF(AC211="","",VLOOKUP(AC211,シフト記号表!$C$6:$L$47,10,FALSE))</f>
        <v/>
      </c>
      <c r="AD212" s="154"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82" t="str">
        <f>IF(AJ211="","",VLOOKUP(AJ211,シフト記号表!$C$6:$L$47,10,FALSE))</f>
        <v/>
      </c>
      <c r="AK212" s="154"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82" t="str">
        <f>IF(AQ211="","",VLOOKUP(AQ211,シフト記号表!$C$6:$L$47,10,FALSE))</f>
        <v/>
      </c>
      <c r="AR212" s="154"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82" t="str">
        <f>IF(AX211="","",VLOOKUP(AX211,シフト記号表!$C$6:$L$47,10,FALSE))</f>
        <v/>
      </c>
      <c r="AY212" s="154" t="str">
        <f>IF(AY211="","",VLOOKUP(AY211,シフト記号表!$C$6:$L$47,10,FALSE))</f>
        <v/>
      </c>
      <c r="AZ212" s="166" t="str">
        <f>IF(AZ211="","",VLOOKUP(AZ211,シフト記号表!$C$6:$L$47,10,FALSE))</f>
        <v/>
      </c>
      <c r="BA212" s="166" t="str">
        <f>IF(BA211="","",VLOOKUP(BA211,シフト記号表!$C$6:$L$47,10,FALSE))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36</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102</v>
      </c>
      <c r="U214" s="132"/>
      <c r="V214" s="143"/>
      <c r="W214" s="154" t="str">
        <f>IF(W213="","",VLOOKUP(W213,シフト記号表!$C$6:$L$47,10,FALSE))</f>
        <v/>
      </c>
      <c r="X214" s="166" t="str">
        <f>IF(X213="","",VLOOKUP(X213,シフト記号表!$C$6:$L$47,10,FALSE))</f>
        <v/>
      </c>
      <c r="Y214" s="166" t="str">
        <f>IF(Y213="","",VLOOKUP(Y213,シフト記号表!$C$6:$L$47,10,FALSE))</f>
        <v/>
      </c>
      <c r="Z214" s="166" t="str">
        <f>IF(Z213="","",VLOOKUP(Z213,シフト記号表!$C$6:$L$47,10,FALSE))</f>
        <v/>
      </c>
      <c r="AA214" s="166" t="str">
        <f>IF(AA213="","",VLOOKUP(AA213,シフト記号表!$C$6:$L$47,10,FALSE))</f>
        <v/>
      </c>
      <c r="AB214" s="166" t="str">
        <f>IF(AB213="","",VLOOKUP(AB213,シフト記号表!$C$6:$L$47,10,FALSE))</f>
        <v/>
      </c>
      <c r="AC214" s="182" t="str">
        <f>IF(AC213="","",VLOOKUP(AC213,シフト記号表!$C$6:$L$47,10,FALSE))</f>
        <v/>
      </c>
      <c r="AD214" s="154" t="str">
        <f>IF(AD213="","",VLOOKUP(AD213,シフト記号表!$C$6:$L$47,10,FALSE))</f>
        <v/>
      </c>
      <c r="AE214" s="166" t="str">
        <f>IF(AE213="","",VLOOKUP(AE213,シフト記号表!$C$6:$L$47,10,FALSE))</f>
        <v/>
      </c>
      <c r="AF214" s="166" t="str">
        <f>IF(AF213="","",VLOOKUP(AF213,シフト記号表!$C$6:$L$47,10,FALSE))</f>
        <v/>
      </c>
      <c r="AG214" s="166" t="str">
        <f>IF(AG213="","",VLOOKUP(AG213,シフト記号表!$C$6:$L$47,10,FALSE))</f>
        <v/>
      </c>
      <c r="AH214" s="166" t="str">
        <f>IF(AH213="","",VLOOKUP(AH213,シフト記号表!$C$6:$L$47,10,FALSE))</f>
        <v/>
      </c>
      <c r="AI214" s="166" t="str">
        <f>IF(AI213="","",VLOOKUP(AI213,シフト記号表!$C$6:$L$47,10,FALSE))</f>
        <v/>
      </c>
      <c r="AJ214" s="182" t="str">
        <f>IF(AJ213="","",VLOOKUP(AJ213,シフト記号表!$C$6:$L$47,10,FALSE))</f>
        <v/>
      </c>
      <c r="AK214" s="154" t="str">
        <f>IF(AK213="","",VLOOKUP(AK213,シフト記号表!$C$6:$L$47,10,FALSE))</f>
        <v/>
      </c>
      <c r="AL214" s="166" t="str">
        <f>IF(AL213="","",VLOOKUP(AL213,シフト記号表!$C$6:$L$47,10,FALSE))</f>
        <v/>
      </c>
      <c r="AM214" s="166" t="str">
        <f>IF(AM213="","",VLOOKUP(AM213,シフト記号表!$C$6:$L$47,10,FALSE))</f>
        <v/>
      </c>
      <c r="AN214" s="166" t="str">
        <f>IF(AN213="","",VLOOKUP(AN213,シフト記号表!$C$6:$L$47,10,FALSE))</f>
        <v/>
      </c>
      <c r="AO214" s="166" t="str">
        <f>IF(AO213="","",VLOOKUP(AO213,シフト記号表!$C$6:$L$47,10,FALSE))</f>
        <v/>
      </c>
      <c r="AP214" s="166" t="str">
        <f>IF(AP213="","",VLOOKUP(AP213,シフト記号表!$C$6:$L$47,10,FALSE))</f>
        <v/>
      </c>
      <c r="AQ214" s="182" t="str">
        <f>IF(AQ213="","",VLOOKUP(AQ213,シフト記号表!$C$6:$L$47,10,FALSE))</f>
        <v/>
      </c>
      <c r="AR214" s="154" t="str">
        <f>IF(AR213="","",VLOOKUP(AR213,シフト記号表!$C$6:$L$47,10,FALSE))</f>
        <v/>
      </c>
      <c r="AS214" s="166" t="str">
        <f>IF(AS213="","",VLOOKUP(AS213,シフト記号表!$C$6:$L$47,10,FALSE))</f>
        <v/>
      </c>
      <c r="AT214" s="166" t="str">
        <f>IF(AT213="","",VLOOKUP(AT213,シフト記号表!$C$6:$L$47,10,FALSE))</f>
        <v/>
      </c>
      <c r="AU214" s="166" t="str">
        <f>IF(AU213="","",VLOOKUP(AU213,シフト記号表!$C$6:$L$47,10,FALSE))</f>
        <v/>
      </c>
      <c r="AV214" s="166" t="str">
        <f>IF(AV213="","",VLOOKUP(AV213,シフト記号表!$C$6:$L$47,10,FALSE))</f>
        <v/>
      </c>
      <c r="AW214" s="166" t="str">
        <f>IF(AW213="","",VLOOKUP(AW213,シフト記号表!$C$6:$L$47,10,FALSE))</f>
        <v/>
      </c>
      <c r="AX214" s="182" t="str">
        <f>IF(AX213="","",VLOOKUP(AX213,シフト記号表!$C$6:$L$47,10,FALSE))</f>
        <v/>
      </c>
      <c r="AY214" s="154" t="str">
        <f>IF(AY213="","",VLOOKUP(AY213,シフト記号表!$C$6:$L$47,10,FALSE))</f>
        <v/>
      </c>
      <c r="AZ214" s="166" t="str">
        <f>IF(AZ213="","",VLOOKUP(AZ213,シフト記号表!$C$6:$L$47,10,FALSE))</f>
        <v/>
      </c>
      <c r="BA214" s="166" t="str">
        <f>IF(BA213="","",VLOOKUP(BA213,シフト記号表!$C$6:$L$47,10,FALSE))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36</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102</v>
      </c>
      <c r="U216" s="134"/>
      <c r="V216" s="145"/>
      <c r="W216" s="156" t="str">
        <f>IF(W215="","",VLOOKUP(W215,シフト記号表!$C$6:$L$47,10,FALSE))</f>
        <v/>
      </c>
      <c r="X216" s="168" t="str">
        <f>IF(X215="","",VLOOKUP(X215,シフト記号表!$C$6:$L$47,10,FALSE))</f>
        <v/>
      </c>
      <c r="Y216" s="168" t="str">
        <f>IF(Y215="","",VLOOKUP(Y215,シフト記号表!$C$6:$L$47,10,FALSE))</f>
        <v/>
      </c>
      <c r="Z216" s="168" t="str">
        <f>IF(Z215="","",VLOOKUP(Z215,シフト記号表!$C$6:$L$47,10,FALSE))</f>
        <v/>
      </c>
      <c r="AA216" s="168" t="str">
        <f>IF(AA215="","",VLOOKUP(AA215,シフト記号表!$C$6:$L$47,10,FALSE))</f>
        <v/>
      </c>
      <c r="AB216" s="168" t="str">
        <f>IF(AB215="","",VLOOKUP(AB215,シフト記号表!$C$6:$L$47,10,FALSE))</f>
        <v/>
      </c>
      <c r="AC216" s="184" t="str">
        <f>IF(AC215="","",VLOOKUP(AC215,シフト記号表!$C$6:$L$47,10,FALSE))</f>
        <v/>
      </c>
      <c r="AD216" s="156" t="str">
        <f>IF(AD215="","",VLOOKUP(AD215,シフト記号表!$C$6:$L$47,10,FALSE))</f>
        <v/>
      </c>
      <c r="AE216" s="168" t="str">
        <f>IF(AE215="","",VLOOKUP(AE215,シフト記号表!$C$6:$L$47,10,FALSE))</f>
        <v/>
      </c>
      <c r="AF216" s="168" t="str">
        <f>IF(AF215="","",VLOOKUP(AF215,シフト記号表!$C$6:$L$47,10,FALSE))</f>
        <v/>
      </c>
      <c r="AG216" s="168" t="str">
        <f>IF(AG215="","",VLOOKUP(AG215,シフト記号表!$C$6:$L$47,10,FALSE))</f>
        <v/>
      </c>
      <c r="AH216" s="168" t="str">
        <f>IF(AH215="","",VLOOKUP(AH215,シフト記号表!$C$6:$L$47,10,FALSE))</f>
        <v/>
      </c>
      <c r="AI216" s="168" t="str">
        <f>IF(AI215="","",VLOOKUP(AI215,シフト記号表!$C$6:$L$47,10,FALSE))</f>
        <v/>
      </c>
      <c r="AJ216" s="184" t="str">
        <f>IF(AJ215="","",VLOOKUP(AJ215,シフト記号表!$C$6:$L$47,10,FALSE))</f>
        <v/>
      </c>
      <c r="AK216" s="156" t="str">
        <f>IF(AK215="","",VLOOKUP(AK215,シフト記号表!$C$6:$L$47,10,FALSE))</f>
        <v/>
      </c>
      <c r="AL216" s="168" t="str">
        <f>IF(AL215="","",VLOOKUP(AL215,シフト記号表!$C$6:$L$47,10,FALSE))</f>
        <v/>
      </c>
      <c r="AM216" s="168" t="str">
        <f>IF(AM215="","",VLOOKUP(AM215,シフト記号表!$C$6:$L$47,10,FALSE))</f>
        <v/>
      </c>
      <c r="AN216" s="168" t="str">
        <f>IF(AN215="","",VLOOKUP(AN215,シフト記号表!$C$6:$L$47,10,FALSE))</f>
        <v/>
      </c>
      <c r="AO216" s="168" t="str">
        <f>IF(AO215="","",VLOOKUP(AO215,シフト記号表!$C$6:$L$47,10,FALSE))</f>
        <v/>
      </c>
      <c r="AP216" s="168" t="str">
        <f>IF(AP215="","",VLOOKUP(AP215,シフト記号表!$C$6:$L$47,10,FALSE))</f>
        <v/>
      </c>
      <c r="AQ216" s="184" t="str">
        <f>IF(AQ215="","",VLOOKUP(AQ215,シフト記号表!$C$6:$L$47,10,FALSE))</f>
        <v/>
      </c>
      <c r="AR216" s="156" t="str">
        <f>IF(AR215="","",VLOOKUP(AR215,シフト記号表!$C$6:$L$47,10,FALSE))</f>
        <v/>
      </c>
      <c r="AS216" s="168" t="str">
        <f>IF(AS215="","",VLOOKUP(AS215,シフト記号表!$C$6:$L$47,10,FALSE))</f>
        <v/>
      </c>
      <c r="AT216" s="168" t="str">
        <f>IF(AT215="","",VLOOKUP(AT215,シフト記号表!$C$6:$L$47,10,FALSE))</f>
        <v/>
      </c>
      <c r="AU216" s="168" t="str">
        <f>IF(AU215="","",VLOOKUP(AU215,シフト記号表!$C$6:$L$47,10,FALSE))</f>
        <v/>
      </c>
      <c r="AV216" s="168" t="str">
        <f>IF(AV215="","",VLOOKUP(AV215,シフト記号表!$C$6:$L$47,10,FALSE))</f>
        <v/>
      </c>
      <c r="AW216" s="168" t="str">
        <f>IF(AW215="","",VLOOKUP(AW215,シフト記号表!$C$6:$L$47,10,FALSE))</f>
        <v/>
      </c>
      <c r="AX216" s="184" t="str">
        <f>IF(AX215="","",VLOOKUP(AX215,シフト記号表!$C$6:$L$47,10,FALSE))</f>
        <v/>
      </c>
      <c r="AY216" s="156" t="str">
        <f>IF(AY215="","",VLOOKUP(AY215,シフト記号表!$C$6:$L$47,10,FALSE))</f>
        <v/>
      </c>
      <c r="AZ216" s="168" t="str">
        <f>IF(AZ215="","",VLOOKUP(AZ215,シフト記号表!$C$6:$L$47,10,FALSE))</f>
        <v/>
      </c>
      <c r="BA216" s="168" t="str">
        <f>IF(BA215="","",VLOOKUP(BA215,シフト記号表!$C$6:$L$47,10,FALSE))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2"/>
      <c r="AA219" s="74" t="s">
        <v>158</v>
      </c>
      <c r="AB219" s="74"/>
      <c r="AC219" s="74"/>
      <c r="AD219" s="74"/>
      <c r="AE219" s="74"/>
      <c r="AF219" s="74"/>
      <c r="AG219" s="74"/>
      <c r="AH219" s="74"/>
      <c r="AI219" s="74"/>
      <c r="AJ219" s="84"/>
      <c r="AK219" s="74"/>
      <c r="AL219" s="74"/>
      <c r="AM219" s="74"/>
      <c r="AN219" s="74"/>
      <c r="AO219" s="162"/>
      <c r="AP219" s="162"/>
      <c r="AQ219" s="74" t="s">
        <v>159</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145</v>
      </c>
      <c r="L220" s="80"/>
      <c r="M220" s="80" t="s">
        <v>147</v>
      </c>
      <c r="N220" s="80"/>
      <c r="O220" s="80"/>
      <c r="P220" s="80"/>
      <c r="Q220" s="74"/>
      <c r="R220" s="111" t="s">
        <v>148</v>
      </c>
      <c r="S220" s="111"/>
      <c r="T220" s="111"/>
      <c r="U220" s="111"/>
      <c r="V220" s="86"/>
      <c r="W220" s="158" t="s">
        <v>146</v>
      </c>
      <c r="X220" s="158"/>
      <c r="Y220" s="62"/>
      <c r="Z220" s="162"/>
      <c r="AA220" s="80" t="s">
        <v>145</v>
      </c>
      <c r="AB220" s="80"/>
      <c r="AC220" s="80" t="s">
        <v>147</v>
      </c>
      <c r="AD220" s="80"/>
      <c r="AE220" s="80"/>
      <c r="AF220" s="80"/>
      <c r="AG220" s="74"/>
      <c r="AH220" s="111" t="s">
        <v>148</v>
      </c>
      <c r="AI220" s="111"/>
      <c r="AJ220" s="111"/>
      <c r="AK220" s="111"/>
      <c r="AL220" s="86"/>
      <c r="AM220" s="158" t="s">
        <v>146</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60</v>
      </c>
      <c r="P221" s="81"/>
      <c r="Q221" s="74"/>
      <c r="R221" s="81" t="s">
        <v>149</v>
      </c>
      <c r="S221" s="81"/>
      <c r="T221" s="81" t="s">
        <v>60</v>
      </c>
      <c r="U221" s="81"/>
      <c r="V221" s="86"/>
      <c r="W221" s="158" t="s">
        <v>21</v>
      </c>
      <c r="X221" s="158"/>
      <c r="Y221" s="62"/>
      <c r="Z221" s="162"/>
      <c r="AA221" s="81"/>
      <c r="AB221" s="81"/>
      <c r="AC221" s="81" t="s">
        <v>149</v>
      </c>
      <c r="AD221" s="81"/>
      <c r="AE221" s="81" t="s">
        <v>60</v>
      </c>
      <c r="AF221" s="81"/>
      <c r="AG221" s="74"/>
      <c r="AH221" s="81" t="s">
        <v>149</v>
      </c>
      <c r="AI221" s="81"/>
      <c r="AJ221" s="81" t="s">
        <v>60</v>
      </c>
      <c r="AK221" s="81"/>
      <c r="AL221" s="86"/>
      <c r="AM221" s="158" t="s">
        <v>21</v>
      </c>
      <c r="AN221" s="158"/>
      <c r="AO221" s="162"/>
      <c r="AP221" s="162"/>
      <c r="AQ221" s="201" t="s">
        <v>129</v>
      </c>
      <c r="AR221" s="201"/>
      <c r="AS221" s="201"/>
      <c r="AT221" s="201"/>
      <c r="AU221" s="86"/>
      <c r="AV221" s="158" t="s">
        <v>131</v>
      </c>
      <c r="AW221" s="201"/>
      <c r="AX221" s="201"/>
      <c r="AY221" s="201"/>
      <c r="AZ221" s="86"/>
      <c r="BA221" s="81" t="s">
        <v>150</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18</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18</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161</v>
      </c>
      <c r="AV222" s="202">
        <f>AK236</f>
        <v>0</v>
      </c>
      <c r="AW222" s="82"/>
      <c r="AX222" s="82"/>
      <c r="AY222" s="82"/>
      <c r="AZ222" s="80" t="s">
        <v>155</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16</v>
      </c>
      <c r="L224" s="82"/>
      <c r="M224" s="96">
        <f>SUMIFS($BB$17:$BB$216,$F$17:$F$216,"看護職員",$H$17:$H$216,"C")</f>
        <v>0</v>
      </c>
      <c r="N224" s="96"/>
      <c r="O224" s="96">
        <f>SUMIFS($BD$17:$BD$216,$F$17:$F$216,"看護職員",$H$17:$H$216,"C")</f>
        <v>0</v>
      </c>
      <c r="P224" s="96"/>
      <c r="Q224" s="108"/>
      <c r="R224" s="112">
        <v>0</v>
      </c>
      <c r="S224" s="112"/>
      <c r="T224" s="112">
        <v>0</v>
      </c>
      <c r="U224" s="112"/>
      <c r="V224" s="147"/>
      <c r="W224" s="160" t="s">
        <v>63</v>
      </c>
      <c r="X224" s="170"/>
      <c r="Y224" s="62"/>
      <c r="Z224" s="162"/>
      <c r="AA224" s="82" t="s">
        <v>16</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63</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22</v>
      </c>
      <c r="L225" s="82"/>
      <c r="M225" s="96">
        <f>SUMIFS($BB$17:$BB$216,$F$17:$F$216,"看護職員",$H$17:$H$216,"D")</f>
        <v>0</v>
      </c>
      <c r="N225" s="96"/>
      <c r="O225" s="96">
        <f>SUMIFS($BD$17:$BD$216,$F$17:$F$216,"看護職員",$H$17:$H$216,"D")</f>
        <v>0</v>
      </c>
      <c r="P225" s="96"/>
      <c r="Q225" s="108"/>
      <c r="R225" s="112">
        <v>0</v>
      </c>
      <c r="S225" s="112"/>
      <c r="T225" s="112">
        <v>0</v>
      </c>
      <c r="U225" s="112"/>
      <c r="V225" s="147"/>
      <c r="W225" s="160" t="s">
        <v>63</v>
      </c>
      <c r="X225" s="170"/>
      <c r="Y225" s="62"/>
      <c r="Z225" s="162"/>
      <c r="AA225" s="82" t="s">
        <v>22</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63</v>
      </c>
      <c r="AN225" s="170"/>
      <c r="AO225" s="162"/>
      <c r="AP225" s="162"/>
      <c r="AQ225" s="74" t="s">
        <v>162</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150</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3</v>
      </c>
      <c r="AR226" s="82"/>
      <c r="AS226" s="82" t="s">
        <v>6</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18</v>
      </c>
      <c r="AR227" s="82"/>
      <c r="AS227" s="82" t="s">
        <v>123</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8"/>
      <c r="U228" s="128"/>
      <c r="V228" s="74"/>
      <c r="W228" s="74"/>
      <c r="X228" s="74"/>
      <c r="Y228" s="162"/>
      <c r="Z228" s="162"/>
      <c r="AA228" s="84" t="s">
        <v>152</v>
      </c>
      <c r="AB228" s="74"/>
      <c r="AC228" s="74"/>
      <c r="AD228" s="74"/>
      <c r="AE228" s="74"/>
      <c r="AF228" s="74"/>
      <c r="AG228" s="109" t="s">
        <v>205</v>
      </c>
      <c r="AH228" s="195" t="str">
        <f>R228</f>
        <v>週</v>
      </c>
      <c r="AI228" s="196"/>
      <c r="AJ228" s="128"/>
      <c r="AK228" s="128"/>
      <c r="AL228" s="74"/>
      <c r="AM228" s="74"/>
      <c r="AN228" s="74"/>
      <c r="AO228" s="162"/>
      <c r="AP228" s="162"/>
      <c r="AQ228" s="82" t="s">
        <v>12</v>
      </c>
      <c r="AR228" s="82"/>
      <c r="AS228" s="82" t="s">
        <v>124</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59</v>
      </c>
      <c r="Q229" s="74"/>
      <c r="R229" s="74"/>
      <c r="S229" s="74"/>
      <c r="T229" s="84"/>
      <c r="U229" s="74"/>
      <c r="V229" s="74"/>
      <c r="W229" s="74"/>
      <c r="X229" s="74"/>
      <c r="Y229" s="162"/>
      <c r="Z229" s="162"/>
      <c r="AA229" s="74" t="s">
        <v>153</v>
      </c>
      <c r="AB229" s="74"/>
      <c r="AC229" s="74"/>
      <c r="AD229" s="74"/>
      <c r="AE229" s="74"/>
      <c r="AF229" s="74" t="s">
        <v>59</v>
      </c>
      <c r="AG229" s="74"/>
      <c r="AH229" s="74"/>
      <c r="AI229" s="74"/>
      <c r="AJ229" s="84"/>
      <c r="AK229" s="74"/>
      <c r="AL229" s="74"/>
      <c r="AM229" s="74"/>
      <c r="AN229" s="74"/>
      <c r="AO229" s="162"/>
      <c r="AP229" s="162"/>
      <c r="AQ229" s="82" t="s">
        <v>16</v>
      </c>
      <c r="AR229" s="82"/>
      <c r="AS229" s="82" t="s">
        <v>125</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2"/>
      <c r="AP230" s="162"/>
      <c r="AQ230" s="82" t="s">
        <v>22</v>
      </c>
      <c r="AR230" s="82"/>
      <c r="AS230" s="82" t="s">
        <v>31</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130</v>
      </c>
      <c r="P231" s="82">
        <f>IF($R$228="週",$BA$6,$BE$6)</f>
        <v>40</v>
      </c>
      <c r="Q231" s="82"/>
      <c r="R231" s="82"/>
      <c r="S231" s="82"/>
      <c r="T231" s="80" t="s">
        <v>155</v>
      </c>
      <c r="U231" s="107">
        <f>ROUNDDOWN(K231/P231,1)</f>
        <v>0</v>
      </c>
      <c r="V231" s="107"/>
      <c r="W231" s="107"/>
      <c r="X231" s="107"/>
      <c r="Y231" s="62"/>
      <c r="Z231" s="62"/>
      <c r="AA231" s="85">
        <f>IF($AH$228="週",AJ226,AH226)</f>
        <v>0</v>
      </c>
      <c r="AB231" s="85"/>
      <c r="AC231" s="85"/>
      <c r="AD231" s="85"/>
      <c r="AE231" s="80" t="s">
        <v>130</v>
      </c>
      <c r="AF231" s="82">
        <f>IF($AH$228="週",$BA$6,$BE$6)</f>
        <v>40</v>
      </c>
      <c r="AG231" s="82"/>
      <c r="AH231" s="82"/>
      <c r="AI231" s="82"/>
      <c r="AJ231" s="80" t="s">
        <v>155</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184</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146</v>
      </c>
      <c r="L234" s="74"/>
      <c r="M234" s="74"/>
      <c r="N234" s="74"/>
      <c r="O234" s="74"/>
      <c r="P234" s="74"/>
      <c r="Q234" s="74"/>
      <c r="R234" s="74"/>
      <c r="S234" s="74"/>
      <c r="T234" s="84"/>
      <c r="U234" s="80"/>
      <c r="V234" s="80"/>
      <c r="W234" s="80"/>
      <c r="X234" s="80"/>
      <c r="Y234" s="62"/>
      <c r="Z234" s="62"/>
      <c r="AA234" s="74" t="s">
        <v>146</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f>U231</f>
        <v>0</v>
      </c>
      <c r="Q236" s="107"/>
      <c r="R236" s="107"/>
      <c r="S236" s="107"/>
      <c r="T236" s="80" t="s">
        <v>155</v>
      </c>
      <c r="U236" s="136">
        <f>ROUNDDOWN(K236+P236,1)</f>
        <v>0</v>
      </c>
      <c r="V236" s="136"/>
      <c r="W236" s="136"/>
      <c r="X236" s="136"/>
      <c r="Y236" s="172"/>
      <c r="Z236" s="172"/>
      <c r="AA236" s="173">
        <f>AM226</f>
        <v>0</v>
      </c>
      <c r="AB236" s="173"/>
      <c r="AC236" s="173"/>
      <c r="AD236" s="173"/>
      <c r="AE236" s="148" t="s">
        <v>161</v>
      </c>
      <c r="AF236" s="193">
        <f>AK231</f>
        <v>0</v>
      </c>
      <c r="AG236" s="193"/>
      <c r="AH236" s="193"/>
      <c r="AI236" s="193"/>
      <c r="AJ236" s="148" t="s">
        <v>155</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5.5"/>
  <cols>
    <col min="1" max="1" width="1.59765625" style="269" customWidth="1"/>
    <col min="2" max="2" width="5.59765625" style="270" customWidth="1"/>
    <col min="3" max="3" width="10.59765625" style="270" customWidth="1"/>
    <col min="4" max="4" width="10.59765625" style="270" hidden="1" customWidth="1"/>
    <col min="5" max="5" width="3.3984375" style="270" bestFit="1" customWidth="1"/>
    <col min="6" max="6" width="15.59765625" style="269" customWidth="1"/>
    <col min="7" max="7" width="3.3984375" style="269" bestFit="1" customWidth="1"/>
    <col min="8" max="8" width="15.59765625" style="269" customWidth="1"/>
    <col min="9" max="9" width="3.3984375" style="269" bestFit="1" customWidth="1"/>
    <col min="10" max="10" width="15.59765625" style="270" customWidth="1"/>
    <col min="11" max="11" width="3.3984375" style="269" bestFit="1" customWidth="1"/>
    <col min="12" max="12" width="15.59765625" style="269" customWidth="1"/>
    <col min="13" max="13" width="3.3984375" style="269" customWidth="1"/>
    <col min="14" max="14" width="50.59765625" style="269" customWidth="1"/>
    <col min="15" max="16384" width="9" style="269"/>
  </cols>
  <sheetData>
    <row r="1" spans="2:14">
      <c r="B1" s="271" t="s">
        <v>57</v>
      </c>
    </row>
    <row r="2" spans="2:14">
      <c r="B2" s="272" t="s">
        <v>62</v>
      </c>
      <c r="F2" s="273"/>
      <c r="G2" s="284"/>
      <c r="H2" s="284"/>
      <c r="I2" s="284"/>
      <c r="J2" s="280"/>
      <c r="K2" s="284"/>
      <c r="L2" s="284"/>
    </row>
    <row r="3" spans="2:14">
      <c r="B3" s="273" t="s">
        <v>190</v>
      </c>
      <c r="F3" s="280" t="s">
        <v>191</v>
      </c>
      <c r="G3" s="284"/>
      <c r="H3" s="284"/>
      <c r="I3" s="284"/>
      <c r="J3" s="280"/>
      <c r="K3" s="284"/>
      <c r="L3" s="284"/>
    </row>
    <row r="4" spans="2:14">
      <c r="B4" s="272"/>
      <c r="F4" s="281" t="s">
        <v>37</v>
      </c>
      <c r="G4" s="281"/>
      <c r="H4" s="281"/>
      <c r="I4" s="281"/>
      <c r="J4" s="281"/>
      <c r="K4" s="281"/>
      <c r="L4" s="281"/>
      <c r="N4" s="281" t="s">
        <v>197</v>
      </c>
    </row>
    <row r="5" spans="2:14">
      <c r="B5" s="270" t="s">
        <v>40</v>
      </c>
      <c r="C5" s="270" t="s">
        <v>3</v>
      </c>
      <c r="F5" s="270" t="s">
        <v>198</v>
      </c>
      <c r="G5" s="270"/>
      <c r="H5" s="270" t="s">
        <v>199</v>
      </c>
      <c r="J5" s="270" t="s">
        <v>1</v>
      </c>
      <c r="L5" s="270" t="s">
        <v>37</v>
      </c>
      <c r="N5" s="281"/>
    </row>
    <row r="6" spans="2:14">
      <c r="B6" s="274">
        <v>1</v>
      </c>
      <c r="C6" s="275" t="s">
        <v>66</v>
      </c>
      <c r="D6" s="279" t="str">
        <f t="shared" ref="D6:D38" si="0">C6</f>
        <v>a</v>
      </c>
      <c r="E6" s="274" t="s">
        <v>33</v>
      </c>
      <c r="F6" s="282">
        <v>0.29166666666666669</v>
      </c>
      <c r="G6" s="274" t="s">
        <v>15</v>
      </c>
      <c r="H6" s="282">
        <v>0.66666666666666652</v>
      </c>
      <c r="I6" s="285" t="s">
        <v>64</v>
      </c>
      <c r="J6" s="282">
        <v>4.1666666666666664e-002</v>
      </c>
      <c r="K6" s="286" t="s">
        <v>9</v>
      </c>
      <c r="L6" s="281">
        <f t="shared" ref="L6:L22" si="1">IF(OR(F6="",H6=""),"",(H6+IF(F6&gt;H6,1,0)-F6-J6)*24)</f>
        <v>7.9999999999999982</v>
      </c>
      <c r="N6" s="287"/>
    </row>
    <row r="7" spans="2:14">
      <c r="B7" s="274">
        <v>2</v>
      </c>
      <c r="C7" s="275" t="s">
        <v>43</v>
      </c>
      <c r="D7" s="279" t="str">
        <f t="shared" si="0"/>
        <v>b</v>
      </c>
      <c r="E7" s="274" t="s">
        <v>33</v>
      </c>
      <c r="F7" s="282">
        <v>0.375</v>
      </c>
      <c r="G7" s="274" t="s">
        <v>15</v>
      </c>
      <c r="H7" s="282">
        <v>0.75</v>
      </c>
      <c r="I7" s="285" t="s">
        <v>64</v>
      </c>
      <c r="J7" s="282">
        <v>4.1666666666666664e-002</v>
      </c>
      <c r="K7" s="286" t="s">
        <v>9</v>
      </c>
      <c r="L7" s="281">
        <f t="shared" si="1"/>
        <v>8</v>
      </c>
      <c r="N7" s="287"/>
    </row>
    <row r="8" spans="2:14">
      <c r="B8" s="274">
        <v>3</v>
      </c>
      <c r="C8" s="275" t="s">
        <v>68</v>
      </c>
      <c r="D8" s="279" t="str">
        <f t="shared" si="0"/>
        <v>c</v>
      </c>
      <c r="E8" s="274" t="s">
        <v>33</v>
      </c>
      <c r="F8" s="282">
        <v>0.41666666666666657</v>
      </c>
      <c r="G8" s="274" t="s">
        <v>15</v>
      </c>
      <c r="H8" s="282">
        <v>0.79166666666666652</v>
      </c>
      <c r="I8" s="285" t="s">
        <v>64</v>
      </c>
      <c r="J8" s="282">
        <v>4.1666666666666664e-002</v>
      </c>
      <c r="K8" s="286" t="s">
        <v>9</v>
      </c>
      <c r="L8" s="281">
        <f t="shared" si="1"/>
        <v>7.9999999999999982</v>
      </c>
      <c r="N8" s="287"/>
    </row>
    <row r="9" spans="2:14">
      <c r="B9" s="274">
        <v>4</v>
      </c>
      <c r="C9" s="275" t="s">
        <v>69</v>
      </c>
      <c r="D9" s="279" t="str">
        <f t="shared" si="0"/>
        <v>d</v>
      </c>
      <c r="E9" s="274" t="s">
        <v>33</v>
      </c>
      <c r="F9" s="282">
        <v>0.5</v>
      </c>
      <c r="G9" s="274" t="s">
        <v>15</v>
      </c>
      <c r="H9" s="282">
        <v>0.875</v>
      </c>
      <c r="I9" s="285" t="s">
        <v>64</v>
      </c>
      <c r="J9" s="282">
        <v>4.1666666666666664e-002</v>
      </c>
      <c r="K9" s="286" t="s">
        <v>9</v>
      </c>
      <c r="L9" s="281">
        <f t="shared" si="1"/>
        <v>8</v>
      </c>
      <c r="N9" s="287"/>
    </row>
    <row r="10" spans="2:14">
      <c r="B10" s="274">
        <v>5</v>
      </c>
      <c r="C10" s="275" t="s">
        <v>70</v>
      </c>
      <c r="D10" s="279" t="str">
        <f t="shared" si="0"/>
        <v>e</v>
      </c>
      <c r="E10" s="274" t="s">
        <v>33</v>
      </c>
      <c r="F10" s="282">
        <v>0.375</v>
      </c>
      <c r="G10" s="274" t="s">
        <v>15</v>
      </c>
      <c r="H10" s="282">
        <v>0.54166666666666652</v>
      </c>
      <c r="I10" s="285" t="s">
        <v>64</v>
      </c>
      <c r="J10" s="282">
        <v>0</v>
      </c>
      <c r="K10" s="286" t="s">
        <v>9</v>
      </c>
      <c r="L10" s="281">
        <f t="shared" si="1"/>
        <v>3.9999999999999991</v>
      </c>
      <c r="N10" s="287"/>
    </row>
    <row r="11" spans="2:14">
      <c r="B11" s="274">
        <v>6</v>
      </c>
      <c r="C11" s="275" t="s">
        <v>53</v>
      </c>
      <c r="D11" s="279" t="str">
        <f t="shared" si="0"/>
        <v>f</v>
      </c>
      <c r="E11" s="274" t="s">
        <v>33</v>
      </c>
      <c r="F11" s="282">
        <v>0.54166666666666652</v>
      </c>
      <c r="G11" s="274" t="s">
        <v>15</v>
      </c>
      <c r="H11" s="282">
        <v>0.77083333333333315</v>
      </c>
      <c r="I11" s="285" t="s">
        <v>64</v>
      </c>
      <c r="J11" s="282">
        <v>0</v>
      </c>
      <c r="K11" s="286" t="s">
        <v>9</v>
      </c>
      <c r="L11" s="281">
        <f t="shared" si="1"/>
        <v>5.5000000000000018</v>
      </c>
      <c r="N11" s="287"/>
    </row>
    <row r="12" spans="2:14">
      <c r="B12" s="274">
        <v>7</v>
      </c>
      <c r="C12" s="275" t="s">
        <v>71</v>
      </c>
      <c r="D12" s="279" t="str">
        <f t="shared" si="0"/>
        <v>g</v>
      </c>
      <c r="E12" s="274" t="s">
        <v>33</v>
      </c>
      <c r="F12" s="282">
        <v>0.58333333333333337</v>
      </c>
      <c r="G12" s="274" t="s">
        <v>15</v>
      </c>
      <c r="H12" s="282">
        <v>0.83333333333333315</v>
      </c>
      <c r="I12" s="285" t="s">
        <v>64</v>
      </c>
      <c r="J12" s="282">
        <v>0</v>
      </c>
      <c r="K12" s="286" t="s">
        <v>9</v>
      </c>
      <c r="L12" s="281">
        <f t="shared" si="1"/>
        <v>6</v>
      </c>
      <c r="N12" s="287"/>
    </row>
    <row r="13" spans="2:14">
      <c r="B13" s="274">
        <v>8</v>
      </c>
      <c r="C13" s="275" t="s">
        <v>65</v>
      </c>
      <c r="D13" s="279" t="str">
        <f t="shared" si="0"/>
        <v>h</v>
      </c>
      <c r="E13" s="274" t="s">
        <v>33</v>
      </c>
      <c r="F13" s="282">
        <v>0.66666666666666652</v>
      </c>
      <c r="G13" s="274" t="s">
        <v>15</v>
      </c>
      <c r="H13" s="282">
        <v>0</v>
      </c>
      <c r="I13" s="285" t="s">
        <v>64</v>
      </c>
      <c r="J13" s="282">
        <v>2.0833333333333332e-002</v>
      </c>
      <c r="K13" s="286" t="s">
        <v>9</v>
      </c>
      <c r="L13" s="281">
        <f t="shared" si="1"/>
        <v>7.5000000000000018</v>
      </c>
      <c r="N13" s="287" t="s">
        <v>207</v>
      </c>
    </row>
    <row r="14" spans="2:14">
      <c r="B14" s="274">
        <v>9</v>
      </c>
      <c r="C14" s="275" t="s">
        <v>58</v>
      </c>
      <c r="D14" s="279" t="str">
        <f t="shared" si="0"/>
        <v>i</v>
      </c>
      <c r="E14" s="274" t="s">
        <v>33</v>
      </c>
      <c r="F14" s="282">
        <v>0</v>
      </c>
      <c r="G14" s="274" t="s">
        <v>15</v>
      </c>
      <c r="H14" s="282">
        <v>0.375</v>
      </c>
      <c r="I14" s="285" t="s">
        <v>64</v>
      </c>
      <c r="J14" s="282">
        <v>2.0833333333333332e-002</v>
      </c>
      <c r="K14" s="286" t="s">
        <v>9</v>
      </c>
      <c r="L14" s="281">
        <f t="shared" si="1"/>
        <v>8.5</v>
      </c>
      <c r="N14" s="287" t="s">
        <v>217</v>
      </c>
    </row>
    <row r="15" spans="2:14">
      <c r="B15" s="274">
        <v>10</v>
      </c>
      <c r="C15" s="275" t="s">
        <v>46</v>
      </c>
      <c r="D15" s="279" t="str">
        <f t="shared" si="0"/>
        <v>j</v>
      </c>
      <c r="E15" s="274" t="s">
        <v>33</v>
      </c>
      <c r="F15" s="282"/>
      <c r="G15" s="274" t="s">
        <v>15</v>
      </c>
      <c r="H15" s="282"/>
      <c r="I15" s="285" t="s">
        <v>64</v>
      </c>
      <c r="J15" s="282">
        <v>0</v>
      </c>
      <c r="K15" s="286" t="s">
        <v>9</v>
      </c>
      <c r="L15" s="281" t="str">
        <f t="shared" si="1"/>
        <v/>
      </c>
      <c r="N15" s="287"/>
    </row>
    <row r="16" spans="2:14">
      <c r="B16" s="274">
        <v>11</v>
      </c>
      <c r="C16" s="275" t="s">
        <v>72</v>
      </c>
      <c r="D16" s="279" t="str">
        <f t="shared" si="0"/>
        <v>k</v>
      </c>
      <c r="E16" s="274" t="s">
        <v>33</v>
      </c>
      <c r="F16" s="282"/>
      <c r="G16" s="274" t="s">
        <v>15</v>
      </c>
      <c r="H16" s="282"/>
      <c r="I16" s="285" t="s">
        <v>64</v>
      </c>
      <c r="J16" s="282">
        <v>0</v>
      </c>
      <c r="K16" s="286" t="s">
        <v>9</v>
      </c>
      <c r="L16" s="281" t="str">
        <f t="shared" si="1"/>
        <v/>
      </c>
      <c r="N16" s="287"/>
    </row>
    <row r="17" spans="2:14">
      <c r="B17" s="274">
        <v>12</v>
      </c>
      <c r="C17" s="275" t="s">
        <v>74</v>
      </c>
      <c r="D17" s="279" t="str">
        <f t="shared" si="0"/>
        <v>l</v>
      </c>
      <c r="E17" s="274" t="s">
        <v>33</v>
      </c>
      <c r="F17" s="282"/>
      <c r="G17" s="274" t="s">
        <v>15</v>
      </c>
      <c r="H17" s="282"/>
      <c r="I17" s="285" t="s">
        <v>64</v>
      </c>
      <c r="J17" s="282">
        <v>0</v>
      </c>
      <c r="K17" s="286" t="s">
        <v>9</v>
      </c>
      <c r="L17" s="281" t="str">
        <f t="shared" si="1"/>
        <v/>
      </c>
      <c r="N17" s="287"/>
    </row>
    <row r="18" spans="2:14">
      <c r="B18" s="274">
        <v>13</v>
      </c>
      <c r="C18" s="275" t="s">
        <v>10</v>
      </c>
      <c r="D18" s="279" t="str">
        <f t="shared" si="0"/>
        <v>m</v>
      </c>
      <c r="E18" s="274" t="s">
        <v>33</v>
      </c>
      <c r="F18" s="282"/>
      <c r="G18" s="274" t="s">
        <v>15</v>
      </c>
      <c r="H18" s="282"/>
      <c r="I18" s="285" t="s">
        <v>64</v>
      </c>
      <c r="J18" s="282">
        <v>0</v>
      </c>
      <c r="K18" s="286" t="s">
        <v>9</v>
      </c>
      <c r="L18" s="281" t="str">
        <f t="shared" si="1"/>
        <v/>
      </c>
      <c r="N18" s="287"/>
    </row>
    <row r="19" spans="2:14">
      <c r="B19" s="274">
        <v>14</v>
      </c>
      <c r="C19" s="275" t="s">
        <v>19</v>
      </c>
      <c r="D19" s="279" t="str">
        <f t="shared" si="0"/>
        <v>n</v>
      </c>
      <c r="E19" s="274" t="s">
        <v>33</v>
      </c>
      <c r="F19" s="282"/>
      <c r="G19" s="274" t="s">
        <v>15</v>
      </c>
      <c r="H19" s="282"/>
      <c r="I19" s="285" t="s">
        <v>64</v>
      </c>
      <c r="J19" s="282">
        <v>0</v>
      </c>
      <c r="K19" s="286" t="s">
        <v>9</v>
      </c>
      <c r="L19" s="281" t="str">
        <f t="shared" si="1"/>
        <v/>
      </c>
      <c r="N19" s="287"/>
    </row>
    <row r="20" spans="2:14">
      <c r="B20" s="274">
        <v>15</v>
      </c>
      <c r="C20" s="275" t="s">
        <v>35</v>
      </c>
      <c r="D20" s="279" t="str">
        <f t="shared" si="0"/>
        <v>o</v>
      </c>
      <c r="E20" s="274" t="s">
        <v>33</v>
      </c>
      <c r="F20" s="282"/>
      <c r="G20" s="274" t="s">
        <v>15</v>
      </c>
      <c r="H20" s="282"/>
      <c r="I20" s="285" t="s">
        <v>64</v>
      </c>
      <c r="J20" s="282">
        <v>0</v>
      </c>
      <c r="K20" s="286" t="s">
        <v>9</v>
      </c>
      <c r="L20" s="281" t="str">
        <f t="shared" si="1"/>
        <v/>
      </c>
      <c r="N20" s="287"/>
    </row>
    <row r="21" spans="2:14">
      <c r="B21" s="274">
        <v>16</v>
      </c>
      <c r="C21" s="275" t="s">
        <v>27</v>
      </c>
      <c r="D21" s="279" t="str">
        <f t="shared" si="0"/>
        <v>p</v>
      </c>
      <c r="E21" s="274" t="s">
        <v>33</v>
      </c>
      <c r="F21" s="282"/>
      <c r="G21" s="274" t="s">
        <v>15</v>
      </c>
      <c r="H21" s="282"/>
      <c r="I21" s="285" t="s">
        <v>64</v>
      </c>
      <c r="J21" s="282">
        <v>0</v>
      </c>
      <c r="K21" s="286" t="s">
        <v>9</v>
      </c>
      <c r="L21" s="281" t="str">
        <f t="shared" si="1"/>
        <v/>
      </c>
      <c r="N21" s="287"/>
    </row>
    <row r="22" spans="2:14">
      <c r="B22" s="274">
        <v>17</v>
      </c>
      <c r="C22" s="275" t="s">
        <v>76</v>
      </c>
      <c r="D22" s="279" t="str">
        <f t="shared" si="0"/>
        <v>q</v>
      </c>
      <c r="E22" s="274" t="s">
        <v>33</v>
      </c>
      <c r="F22" s="282"/>
      <c r="G22" s="274" t="s">
        <v>15</v>
      </c>
      <c r="H22" s="282"/>
      <c r="I22" s="285" t="s">
        <v>64</v>
      </c>
      <c r="J22" s="282">
        <v>0</v>
      </c>
      <c r="K22" s="286" t="s">
        <v>9</v>
      </c>
      <c r="L22" s="281" t="str">
        <f t="shared" si="1"/>
        <v/>
      </c>
      <c r="N22" s="287"/>
    </row>
    <row r="23" spans="2:14">
      <c r="B23" s="274">
        <v>18</v>
      </c>
      <c r="C23" s="275" t="s">
        <v>67</v>
      </c>
      <c r="D23" s="279" t="str">
        <f t="shared" si="0"/>
        <v>r</v>
      </c>
      <c r="E23" s="274" t="s">
        <v>33</v>
      </c>
      <c r="F23" s="283"/>
      <c r="G23" s="274" t="s">
        <v>15</v>
      </c>
      <c r="H23" s="283"/>
      <c r="I23" s="285" t="s">
        <v>64</v>
      </c>
      <c r="J23" s="283"/>
      <c r="K23" s="286" t="s">
        <v>9</v>
      </c>
      <c r="L23" s="275">
        <v>1</v>
      </c>
      <c r="N23" s="287"/>
    </row>
    <row r="24" spans="2:14">
      <c r="B24" s="274">
        <v>19</v>
      </c>
      <c r="C24" s="275" t="s">
        <v>77</v>
      </c>
      <c r="D24" s="279" t="str">
        <f t="shared" si="0"/>
        <v>s</v>
      </c>
      <c r="E24" s="274" t="s">
        <v>33</v>
      </c>
      <c r="F24" s="283"/>
      <c r="G24" s="274" t="s">
        <v>15</v>
      </c>
      <c r="H24" s="283"/>
      <c r="I24" s="285" t="s">
        <v>64</v>
      </c>
      <c r="J24" s="283"/>
      <c r="K24" s="286" t="s">
        <v>9</v>
      </c>
      <c r="L24" s="275">
        <v>2</v>
      </c>
      <c r="N24" s="287"/>
    </row>
    <row r="25" spans="2:14">
      <c r="B25" s="274">
        <v>20</v>
      </c>
      <c r="C25" s="275" t="s">
        <v>20</v>
      </c>
      <c r="D25" s="279" t="str">
        <f t="shared" si="0"/>
        <v>t</v>
      </c>
      <c r="E25" s="274" t="s">
        <v>33</v>
      </c>
      <c r="F25" s="283"/>
      <c r="G25" s="274" t="s">
        <v>15</v>
      </c>
      <c r="H25" s="283"/>
      <c r="I25" s="285" t="s">
        <v>64</v>
      </c>
      <c r="J25" s="283"/>
      <c r="K25" s="286" t="s">
        <v>9</v>
      </c>
      <c r="L25" s="275">
        <v>3</v>
      </c>
      <c r="N25" s="287"/>
    </row>
    <row r="26" spans="2:14">
      <c r="B26" s="274">
        <v>21</v>
      </c>
      <c r="C26" s="275" t="s">
        <v>79</v>
      </c>
      <c r="D26" s="279" t="str">
        <f t="shared" si="0"/>
        <v>u</v>
      </c>
      <c r="E26" s="274" t="s">
        <v>33</v>
      </c>
      <c r="F26" s="283"/>
      <c r="G26" s="274" t="s">
        <v>15</v>
      </c>
      <c r="H26" s="283"/>
      <c r="I26" s="285" t="s">
        <v>64</v>
      </c>
      <c r="J26" s="283"/>
      <c r="K26" s="286" t="s">
        <v>9</v>
      </c>
      <c r="L26" s="275">
        <v>4</v>
      </c>
      <c r="N26" s="287"/>
    </row>
    <row r="27" spans="2:14">
      <c r="B27" s="274">
        <v>22</v>
      </c>
      <c r="C27" s="275" t="s">
        <v>80</v>
      </c>
      <c r="D27" s="279" t="str">
        <f t="shared" si="0"/>
        <v>v</v>
      </c>
      <c r="E27" s="274" t="s">
        <v>33</v>
      </c>
      <c r="F27" s="283"/>
      <c r="G27" s="274" t="s">
        <v>15</v>
      </c>
      <c r="H27" s="283"/>
      <c r="I27" s="285" t="s">
        <v>64</v>
      </c>
      <c r="J27" s="283"/>
      <c r="K27" s="286" t="s">
        <v>9</v>
      </c>
      <c r="L27" s="275">
        <v>5</v>
      </c>
      <c r="N27" s="287"/>
    </row>
    <row r="28" spans="2:14">
      <c r="B28" s="274">
        <v>23</v>
      </c>
      <c r="C28" s="275" t="s">
        <v>61</v>
      </c>
      <c r="D28" s="279" t="str">
        <f t="shared" si="0"/>
        <v>w</v>
      </c>
      <c r="E28" s="274" t="s">
        <v>33</v>
      </c>
      <c r="F28" s="283"/>
      <c r="G28" s="274" t="s">
        <v>15</v>
      </c>
      <c r="H28" s="283"/>
      <c r="I28" s="285" t="s">
        <v>64</v>
      </c>
      <c r="J28" s="283"/>
      <c r="K28" s="286" t="s">
        <v>9</v>
      </c>
      <c r="L28" s="275">
        <v>6</v>
      </c>
      <c r="N28" s="287"/>
    </row>
    <row r="29" spans="2:14">
      <c r="B29" s="274">
        <v>24</v>
      </c>
      <c r="C29" s="275" t="s">
        <v>81</v>
      </c>
      <c r="D29" s="279" t="str">
        <f t="shared" si="0"/>
        <v>x</v>
      </c>
      <c r="E29" s="274" t="s">
        <v>33</v>
      </c>
      <c r="F29" s="283"/>
      <c r="G29" s="274" t="s">
        <v>15</v>
      </c>
      <c r="H29" s="283"/>
      <c r="I29" s="285" t="s">
        <v>64</v>
      </c>
      <c r="J29" s="283"/>
      <c r="K29" s="286" t="s">
        <v>9</v>
      </c>
      <c r="L29" s="275">
        <v>7</v>
      </c>
      <c r="N29" s="287"/>
    </row>
    <row r="30" spans="2:14">
      <c r="B30" s="274">
        <v>25</v>
      </c>
      <c r="C30" s="275" t="s">
        <v>82</v>
      </c>
      <c r="D30" s="279" t="str">
        <f t="shared" si="0"/>
        <v>y</v>
      </c>
      <c r="E30" s="274" t="s">
        <v>33</v>
      </c>
      <c r="F30" s="283"/>
      <c r="G30" s="274" t="s">
        <v>15</v>
      </c>
      <c r="H30" s="283"/>
      <c r="I30" s="285" t="s">
        <v>64</v>
      </c>
      <c r="J30" s="283"/>
      <c r="K30" s="286" t="s">
        <v>9</v>
      </c>
      <c r="L30" s="275">
        <v>8</v>
      </c>
      <c r="N30" s="287"/>
    </row>
    <row r="31" spans="2:14">
      <c r="B31" s="274">
        <v>26</v>
      </c>
      <c r="C31" s="275" t="s">
        <v>0</v>
      </c>
      <c r="D31" s="279" t="str">
        <f t="shared" si="0"/>
        <v>z</v>
      </c>
      <c r="E31" s="274" t="s">
        <v>33</v>
      </c>
      <c r="F31" s="283"/>
      <c r="G31" s="274" t="s">
        <v>15</v>
      </c>
      <c r="H31" s="283"/>
      <c r="I31" s="285" t="s">
        <v>64</v>
      </c>
      <c r="J31" s="283"/>
      <c r="K31" s="286" t="s">
        <v>9</v>
      </c>
      <c r="L31" s="275">
        <v>1</v>
      </c>
      <c r="N31" s="287"/>
    </row>
    <row r="32" spans="2:14">
      <c r="B32" s="274">
        <v>27</v>
      </c>
      <c r="C32" s="275" t="s">
        <v>81</v>
      </c>
      <c r="D32" s="279" t="str">
        <f t="shared" si="0"/>
        <v>x</v>
      </c>
      <c r="E32" s="274" t="s">
        <v>33</v>
      </c>
      <c r="F32" s="283"/>
      <c r="G32" s="274" t="s">
        <v>15</v>
      </c>
      <c r="H32" s="283"/>
      <c r="I32" s="285" t="s">
        <v>64</v>
      </c>
      <c r="J32" s="283"/>
      <c r="K32" s="286" t="s">
        <v>9</v>
      </c>
      <c r="L32" s="275">
        <v>2</v>
      </c>
      <c r="N32" s="287"/>
    </row>
    <row r="33" spans="2:14">
      <c r="B33" s="274">
        <v>28</v>
      </c>
      <c r="C33" s="275" t="s">
        <v>47</v>
      </c>
      <c r="D33" s="279" t="str">
        <f t="shared" si="0"/>
        <v>aa</v>
      </c>
      <c r="E33" s="274" t="s">
        <v>33</v>
      </c>
      <c r="F33" s="283"/>
      <c r="G33" s="274" t="s">
        <v>15</v>
      </c>
      <c r="H33" s="283"/>
      <c r="I33" s="285" t="s">
        <v>64</v>
      </c>
      <c r="J33" s="283"/>
      <c r="K33" s="286" t="s">
        <v>9</v>
      </c>
      <c r="L33" s="275">
        <v>3</v>
      </c>
      <c r="N33" s="287"/>
    </row>
    <row r="34" spans="2:14">
      <c r="B34" s="274">
        <v>29</v>
      </c>
      <c r="C34" s="275" t="s">
        <v>85</v>
      </c>
      <c r="D34" s="279" t="str">
        <f t="shared" si="0"/>
        <v>ab</v>
      </c>
      <c r="E34" s="274" t="s">
        <v>33</v>
      </c>
      <c r="F34" s="283"/>
      <c r="G34" s="274" t="s">
        <v>15</v>
      </c>
      <c r="H34" s="283"/>
      <c r="I34" s="285" t="s">
        <v>64</v>
      </c>
      <c r="J34" s="283"/>
      <c r="K34" s="286" t="s">
        <v>9</v>
      </c>
      <c r="L34" s="275">
        <v>4</v>
      </c>
      <c r="N34" s="287"/>
    </row>
    <row r="35" spans="2:14">
      <c r="B35" s="274">
        <v>30</v>
      </c>
      <c r="C35" s="275" t="s">
        <v>86</v>
      </c>
      <c r="D35" s="279" t="str">
        <f t="shared" si="0"/>
        <v>ac</v>
      </c>
      <c r="E35" s="274" t="s">
        <v>33</v>
      </c>
      <c r="F35" s="283"/>
      <c r="G35" s="274" t="s">
        <v>15</v>
      </c>
      <c r="H35" s="283"/>
      <c r="I35" s="285" t="s">
        <v>64</v>
      </c>
      <c r="J35" s="283"/>
      <c r="K35" s="286" t="s">
        <v>9</v>
      </c>
      <c r="L35" s="275">
        <v>5</v>
      </c>
      <c r="N35" s="287"/>
    </row>
    <row r="36" spans="2:14">
      <c r="B36" s="274">
        <v>31</v>
      </c>
      <c r="C36" s="275" t="s">
        <v>87</v>
      </c>
      <c r="D36" s="279" t="str">
        <f t="shared" si="0"/>
        <v>ad</v>
      </c>
      <c r="E36" s="274" t="s">
        <v>33</v>
      </c>
      <c r="F36" s="283"/>
      <c r="G36" s="274" t="s">
        <v>15</v>
      </c>
      <c r="H36" s="283"/>
      <c r="I36" s="285" t="s">
        <v>64</v>
      </c>
      <c r="J36" s="283"/>
      <c r="K36" s="286" t="s">
        <v>9</v>
      </c>
      <c r="L36" s="275">
        <v>6</v>
      </c>
      <c r="N36" s="287"/>
    </row>
    <row r="37" spans="2:14">
      <c r="B37" s="274">
        <v>32</v>
      </c>
      <c r="C37" s="275" t="s">
        <v>88</v>
      </c>
      <c r="D37" s="279" t="str">
        <f t="shared" si="0"/>
        <v>ae</v>
      </c>
      <c r="E37" s="274" t="s">
        <v>33</v>
      </c>
      <c r="F37" s="283"/>
      <c r="G37" s="274" t="s">
        <v>15</v>
      </c>
      <c r="H37" s="283"/>
      <c r="I37" s="285" t="s">
        <v>64</v>
      </c>
      <c r="J37" s="283"/>
      <c r="K37" s="286" t="s">
        <v>9</v>
      </c>
      <c r="L37" s="275">
        <v>7</v>
      </c>
      <c r="N37" s="287"/>
    </row>
    <row r="38" spans="2:14">
      <c r="B38" s="274">
        <v>33</v>
      </c>
      <c r="C38" s="275" t="s">
        <v>91</v>
      </c>
      <c r="D38" s="279" t="str">
        <f t="shared" si="0"/>
        <v>af</v>
      </c>
      <c r="E38" s="274" t="s">
        <v>33</v>
      </c>
      <c r="F38" s="283"/>
      <c r="G38" s="274" t="s">
        <v>15</v>
      </c>
      <c r="H38" s="283"/>
      <c r="I38" s="285" t="s">
        <v>64</v>
      </c>
      <c r="J38" s="283"/>
      <c r="K38" s="286" t="s">
        <v>9</v>
      </c>
      <c r="L38" s="275">
        <v>8</v>
      </c>
      <c r="N38" s="287"/>
    </row>
    <row r="39" spans="2:14">
      <c r="B39" s="274">
        <v>34</v>
      </c>
      <c r="C39" s="276" t="s">
        <v>116</v>
      </c>
      <c r="D39" s="279"/>
      <c r="E39" s="274" t="s">
        <v>33</v>
      </c>
      <c r="F39" s="282">
        <v>0.29166666666666669</v>
      </c>
      <c r="G39" s="274" t="s">
        <v>15</v>
      </c>
      <c r="H39" s="282">
        <v>0.39583333333333326</v>
      </c>
      <c r="I39" s="285" t="s">
        <v>64</v>
      </c>
      <c r="J39" s="282">
        <v>0</v>
      </c>
      <c r="K39" s="286" t="s">
        <v>9</v>
      </c>
      <c r="L39" s="281">
        <f>IF(OR(F39="",H39=""),"",(H39+IF(F39&gt;H39,1,0)-F39-J39)*24)</f>
        <v>2.4999999999999991</v>
      </c>
      <c r="N39" s="287"/>
    </row>
    <row r="40" spans="2:14">
      <c r="B40" s="274"/>
      <c r="C40" s="277" t="s">
        <v>63</v>
      </c>
      <c r="D40" s="279"/>
      <c r="E40" s="274" t="s">
        <v>33</v>
      </c>
      <c r="F40" s="282">
        <v>0.6875</v>
      </c>
      <c r="G40" s="274" t="s">
        <v>15</v>
      </c>
      <c r="H40" s="282">
        <v>0.83333333333333315</v>
      </c>
      <c r="I40" s="285" t="s">
        <v>64</v>
      </c>
      <c r="J40" s="282">
        <v>0</v>
      </c>
      <c r="K40" s="286" t="s">
        <v>9</v>
      </c>
      <c r="L40" s="281">
        <f>IF(OR(F40="",H40=""),"",(H40+IF(F40&gt;H40,1,0)-F40-J40)*24)</f>
        <v>3.5000000000000009</v>
      </c>
      <c r="N40" s="287"/>
    </row>
    <row r="41" spans="2:14">
      <c r="B41" s="274"/>
      <c r="C41" s="278" t="s">
        <v>63</v>
      </c>
      <c r="D41" s="279" t="str">
        <f>C39</f>
        <v>ag</v>
      </c>
      <c r="E41" s="274" t="s">
        <v>33</v>
      </c>
      <c r="F41" s="282" t="s">
        <v>63</v>
      </c>
      <c r="G41" s="274" t="s">
        <v>15</v>
      </c>
      <c r="H41" s="282" t="s">
        <v>63</v>
      </c>
      <c r="I41" s="285" t="s">
        <v>64</v>
      </c>
      <c r="J41" s="282" t="s">
        <v>63</v>
      </c>
      <c r="K41" s="286" t="s">
        <v>9</v>
      </c>
      <c r="L41" s="281">
        <f>IF(OR(L39="",L40=""),"",L39+L40)</f>
        <v>6</v>
      </c>
      <c r="N41" s="287" t="s">
        <v>4</v>
      </c>
    </row>
    <row r="42" spans="2:14">
      <c r="B42" s="274"/>
      <c r="C42" s="276" t="s">
        <v>73</v>
      </c>
      <c r="D42" s="279"/>
      <c r="E42" s="274" t="s">
        <v>33</v>
      </c>
      <c r="F42" s="282"/>
      <c r="G42" s="274" t="s">
        <v>15</v>
      </c>
      <c r="H42" s="282"/>
      <c r="I42" s="285" t="s">
        <v>64</v>
      </c>
      <c r="J42" s="282">
        <v>0</v>
      </c>
      <c r="K42" s="286" t="s">
        <v>9</v>
      </c>
      <c r="L42" s="281" t="str">
        <f>IF(OR(F42="",H42=""),"",(H42+IF(F42&gt;H42,1,0)-F42-J42)*24)</f>
        <v/>
      </c>
      <c r="N42" s="287"/>
    </row>
    <row r="43" spans="2:14">
      <c r="B43" s="274">
        <v>35</v>
      </c>
      <c r="C43" s="277" t="s">
        <v>63</v>
      </c>
      <c r="D43" s="279"/>
      <c r="E43" s="274" t="s">
        <v>33</v>
      </c>
      <c r="F43" s="282"/>
      <c r="G43" s="274" t="s">
        <v>15</v>
      </c>
      <c r="H43" s="282"/>
      <c r="I43" s="285" t="s">
        <v>64</v>
      </c>
      <c r="J43" s="282">
        <v>0</v>
      </c>
      <c r="K43" s="286" t="s">
        <v>9</v>
      </c>
      <c r="L43" s="281" t="str">
        <f>IF(OR(F43="",H43=""),"",(H43+IF(F43&gt;H43,1,0)-F43-J43)*24)</f>
        <v/>
      </c>
      <c r="N43" s="287"/>
    </row>
    <row r="44" spans="2:14">
      <c r="B44" s="274"/>
      <c r="C44" s="278" t="s">
        <v>63</v>
      </c>
      <c r="D44" s="279" t="str">
        <f>C42</f>
        <v>ah</v>
      </c>
      <c r="E44" s="274" t="s">
        <v>33</v>
      </c>
      <c r="F44" s="282" t="s">
        <v>63</v>
      </c>
      <c r="G44" s="274" t="s">
        <v>15</v>
      </c>
      <c r="H44" s="282" t="s">
        <v>63</v>
      </c>
      <c r="I44" s="285" t="s">
        <v>64</v>
      </c>
      <c r="J44" s="282" t="s">
        <v>63</v>
      </c>
      <c r="K44" s="286" t="s">
        <v>9</v>
      </c>
      <c r="L44" s="281" t="str">
        <f>IF(OR(L42="",L43=""),"",L42+L43)</f>
        <v/>
      </c>
      <c r="N44" s="287" t="s">
        <v>200</v>
      </c>
    </row>
    <row r="45" spans="2:14">
      <c r="B45" s="274"/>
      <c r="C45" s="276" t="s">
        <v>172</v>
      </c>
      <c r="D45" s="279"/>
      <c r="E45" s="274" t="s">
        <v>33</v>
      </c>
      <c r="F45" s="282"/>
      <c r="G45" s="274" t="s">
        <v>15</v>
      </c>
      <c r="H45" s="282"/>
      <c r="I45" s="285" t="s">
        <v>64</v>
      </c>
      <c r="J45" s="282">
        <v>0</v>
      </c>
      <c r="K45" s="286" t="s">
        <v>9</v>
      </c>
      <c r="L45" s="281" t="str">
        <f>IF(OR(F45="",H45=""),"",(H45+IF(F45&gt;H45,1,0)-F45-J45)*24)</f>
        <v/>
      </c>
      <c r="N45" s="287"/>
    </row>
    <row r="46" spans="2:14">
      <c r="B46" s="274">
        <v>36</v>
      </c>
      <c r="C46" s="277" t="s">
        <v>63</v>
      </c>
      <c r="D46" s="279"/>
      <c r="E46" s="274" t="s">
        <v>33</v>
      </c>
      <c r="F46" s="282"/>
      <c r="G46" s="274" t="s">
        <v>15</v>
      </c>
      <c r="H46" s="282"/>
      <c r="I46" s="285" t="s">
        <v>64</v>
      </c>
      <c r="J46" s="282">
        <v>0</v>
      </c>
      <c r="K46" s="286" t="s">
        <v>9</v>
      </c>
      <c r="L46" s="281" t="str">
        <f>IF(OR(F46="",H46=""),"",(H46+IF(F46&gt;H46,1,0)-F46-J46)*24)</f>
        <v/>
      </c>
      <c r="N46" s="287"/>
    </row>
    <row r="47" spans="2:14">
      <c r="B47" s="274"/>
      <c r="C47" s="278" t="s">
        <v>63</v>
      </c>
      <c r="D47" s="279" t="str">
        <f>C45</f>
        <v>ai</v>
      </c>
      <c r="E47" s="274" t="s">
        <v>33</v>
      </c>
      <c r="F47" s="282" t="s">
        <v>63</v>
      </c>
      <c r="G47" s="274" t="s">
        <v>15</v>
      </c>
      <c r="H47" s="282" t="s">
        <v>63</v>
      </c>
      <c r="I47" s="285" t="s">
        <v>64</v>
      </c>
      <c r="J47" s="282" t="s">
        <v>63</v>
      </c>
      <c r="K47" s="286" t="s">
        <v>9</v>
      </c>
      <c r="L47" s="281" t="str">
        <f>IF(OR(L45="",L46=""),"",L45+L46)</f>
        <v/>
      </c>
      <c r="N47" s="287" t="s">
        <v>200</v>
      </c>
    </row>
    <row r="49" spans="3:4">
      <c r="C49" s="272" t="s">
        <v>112</v>
      </c>
      <c r="D49" s="272"/>
    </row>
    <row r="50" spans="3:4">
      <c r="C50" s="272" t="s">
        <v>201</v>
      </c>
      <c r="D50" s="272"/>
    </row>
    <row r="51" spans="3:4">
      <c r="C51" s="272" t="s">
        <v>202</v>
      </c>
      <c r="D51" s="272"/>
    </row>
    <row r="52" spans="3:4">
      <c r="C52" s="272" t="s">
        <v>203</v>
      </c>
      <c r="D52" s="272"/>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B1:BO150"/>
  <sheetViews>
    <sheetView showGridLines="0" view="pageBreakPreview" zoomScaleNormal="55" zoomScaleSheetLayoutView="100" workbookViewId="0">
      <selection activeCell="AT1" sqref="AT1:BI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5</v>
      </c>
      <c r="P1" s="15"/>
      <c r="Q1" s="15"/>
      <c r="R1" s="15"/>
      <c r="S1" s="15"/>
      <c r="T1" s="15"/>
      <c r="U1" s="15"/>
      <c r="V1" s="15"/>
      <c r="W1" s="15"/>
      <c r="AS1" s="97" t="s">
        <v>23</v>
      </c>
      <c r="AT1" s="204" t="s">
        <v>44</v>
      </c>
      <c r="AU1" s="205"/>
      <c r="AV1" s="205"/>
      <c r="AW1" s="205"/>
      <c r="AX1" s="205"/>
      <c r="AY1" s="205"/>
      <c r="AZ1" s="205"/>
      <c r="BA1" s="205"/>
      <c r="BB1" s="205"/>
      <c r="BC1" s="205"/>
      <c r="BD1" s="205"/>
      <c r="BE1" s="205"/>
      <c r="BF1" s="205"/>
      <c r="BG1" s="205"/>
      <c r="BH1" s="205"/>
      <c r="BI1" s="205"/>
      <c r="BJ1" s="97" t="s">
        <v>9</v>
      </c>
    </row>
    <row r="2" spans="2:67" s="3" customFormat="1" ht="20.25" customHeight="1">
      <c r="J2" s="63"/>
      <c r="M2" s="63"/>
      <c r="N2" s="63"/>
      <c r="P2" s="97"/>
      <c r="Q2" s="97"/>
      <c r="R2" s="97"/>
      <c r="S2" s="97"/>
      <c r="T2" s="97"/>
      <c r="U2" s="97"/>
      <c r="V2" s="97"/>
      <c r="W2" s="97"/>
      <c r="AB2" s="97" t="s">
        <v>42</v>
      </c>
      <c r="AC2" s="174">
        <v>6</v>
      </c>
      <c r="AD2" s="174"/>
      <c r="AE2" s="97" t="s">
        <v>39</v>
      </c>
      <c r="AF2" s="190">
        <f>IF(AC2=0,"",YEAR(DATE(2018+AC2,1,1)))</f>
        <v>2024</v>
      </c>
      <c r="AG2" s="190"/>
      <c r="AH2" s="194" t="s">
        <v>34</v>
      </c>
      <c r="AI2" s="194" t="s">
        <v>7</v>
      </c>
      <c r="AJ2" s="174">
        <v>4</v>
      </c>
      <c r="AK2" s="174"/>
      <c r="AL2" s="194" t="s">
        <v>51</v>
      </c>
      <c r="AS2" s="97" t="s">
        <v>56</v>
      </c>
      <c r="AT2" s="174" t="s">
        <v>183</v>
      </c>
      <c r="AU2" s="174"/>
      <c r="AV2" s="174"/>
      <c r="AW2" s="174"/>
      <c r="AX2" s="174"/>
      <c r="AY2" s="174"/>
      <c r="AZ2" s="174"/>
      <c r="BA2" s="174"/>
      <c r="BB2" s="174"/>
      <c r="BC2" s="174"/>
      <c r="BD2" s="174"/>
      <c r="BE2" s="174"/>
      <c r="BF2" s="174"/>
      <c r="BG2" s="174"/>
      <c r="BH2" s="174"/>
      <c r="BI2" s="174"/>
      <c r="BJ2" s="97" t="s">
        <v>9</v>
      </c>
      <c r="BK2" s="97"/>
      <c r="BL2" s="97"/>
      <c r="BM2" s="97"/>
    </row>
    <row r="3" spans="2:67" s="3" customFormat="1" ht="20.25" customHeight="1">
      <c r="J3" s="63"/>
      <c r="M3" s="63"/>
      <c r="O3" s="97"/>
      <c r="P3" s="97"/>
      <c r="Q3" s="97"/>
      <c r="R3" s="97"/>
      <c r="S3" s="97"/>
      <c r="T3" s="97"/>
      <c r="U3" s="97"/>
      <c r="AC3" s="175"/>
      <c r="AD3" s="175"/>
      <c r="AE3" s="188"/>
      <c r="AF3" s="191"/>
      <c r="AG3" s="188"/>
      <c r="BD3" s="229" t="s">
        <v>41</v>
      </c>
      <c r="BE3" s="240" t="s">
        <v>96</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52</v>
      </c>
      <c r="BE4" s="240" t="s">
        <v>204</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210</v>
      </c>
      <c r="AP6" s="197"/>
      <c r="AQ6" s="197"/>
      <c r="AR6" s="197"/>
      <c r="AS6" s="2"/>
      <c r="AT6" s="2"/>
      <c r="AU6" s="2"/>
      <c r="AW6" s="203"/>
      <c r="AX6" s="203"/>
      <c r="AY6" s="62"/>
      <c r="AZ6" s="2"/>
      <c r="BA6" s="209">
        <v>40</v>
      </c>
      <c r="BB6" s="211"/>
      <c r="BC6" s="62" t="s">
        <v>45</v>
      </c>
      <c r="BD6" s="2"/>
      <c r="BE6" s="209">
        <v>160</v>
      </c>
      <c r="BF6" s="211"/>
      <c r="BG6" s="62" t="s">
        <v>49</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54</v>
      </c>
      <c r="BC8" s="197"/>
      <c r="BD8" s="197"/>
      <c r="BE8" s="241">
        <f>DAY(EOMONTH(DATE(AF2,AJ2,1),0))</f>
        <v>30</v>
      </c>
      <c r="BF8" s="245"/>
      <c r="BG8" s="197" t="s">
        <v>29</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5"/>
      <c r="AR10" s="203"/>
      <c r="AS10" s="197" t="s">
        <v>238</v>
      </c>
      <c r="AT10" s="16"/>
      <c r="AU10" s="16"/>
      <c r="AV10" s="207"/>
      <c r="AW10" s="197"/>
      <c r="AX10" s="208"/>
      <c r="AY10" s="208"/>
      <c r="AZ10" s="208"/>
      <c r="BA10" s="197"/>
      <c r="BB10" s="197"/>
      <c r="BC10" s="220" t="s">
        <v>214</v>
      </c>
      <c r="BD10" s="197"/>
      <c r="BE10" s="209">
        <v>36</v>
      </c>
      <c r="BF10" s="211"/>
      <c r="BG10" s="62" t="s">
        <v>239</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40</v>
      </c>
      <c r="C12" s="20" t="s">
        <v>218</v>
      </c>
      <c r="D12" s="31"/>
      <c r="E12" s="39"/>
      <c r="F12" s="31"/>
      <c r="G12" s="39"/>
      <c r="H12" s="31"/>
      <c r="I12" s="52" t="s">
        <v>160</v>
      </c>
      <c r="J12" s="66"/>
      <c r="K12" s="39" t="s">
        <v>219</v>
      </c>
      <c r="L12" s="88"/>
      <c r="M12" s="88"/>
      <c r="N12" s="31"/>
      <c r="O12" s="39" t="s">
        <v>220</v>
      </c>
      <c r="P12" s="88"/>
      <c r="Q12" s="88"/>
      <c r="R12" s="88"/>
      <c r="S12" s="31"/>
      <c r="T12" s="119"/>
      <c r="U12" s="119"/>
      <c r="V12" s="137"/>
      <c r="W12" s="149" t="s">
        <v>224</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IF(BE3="４週","(9)1～4週目の勤務時間数合計","(9)1か月の勤務時間数　合計")</f>
        <v>(9)1～4週目の勤務時間数合計</v>
      </c>
      <c r="BC12" s="221"/>
      <c r="BD12" s="230" t="s">
        <v>221</v>
      </c>
      <c r="BE12" s="221"/>
      <c r="BF12" s="20" t="s">
        <v>222</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14</v>
      </c>
      <c r="X13" s="150"/>
      <c r="Y13" s="150"/>
      <c r="Z13" s="150"/>
      <c r="AA13" s="150"/>
      <c r="AB13" s="150"/>
      <c r="AC13" s="178"/>
      <c r="AD13" s="185" t="s">
        <v>25</v>
      </c>
      <c r="AE13" s="150"/>
      <c r="AF13" s="150"/>
      <c r="AG13" s="150"/>
      <c r="AH13" s="150"/>
      <c r="AI13" s="150"/>
      <c r="AJ13" s="178"/>
      <c r="AK13" s="185" t="s">
        <v>28</v>
      </c>
      <c r="AL13" s="150"/>
      <c r="AM13" s="150"/>
      <c r="AN13" s="150"/>
      <c r="AO13" s="150"/>
      <c r="AP13" s="150"/>
      <c r="AQ13" s="178"/>
      <c r="AR13" s="185" t="s">
        <v>2</v>
      </c>
      <c r="AS13" s="150"/>
      <c r="AT13" s="150"/>
      <c r="AU13" s="150"/>
      <c r="AV13" s="150"/>
      <c r="AW13" s="150"/>
      <c r="AX13" s="178"/>
      <c r="AY13" s="185" t="s">
        <v>32</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t="s">
        <v>93</v>
      </c>
      <c r="D17" s="34"/>
      <c r="E17" s="42"/>
      <c r="F17" s="47"/>
      <c r="G17" s="42"/>
      <c r="H17" s="47"/>
      <c r="I17" s="55" t="s">
        <v>18</v>
      </c>
      <c r="J17" s="69"/>
      <c r="K17" s="75" t="s">
        <v>119</v>
      </c>
      <c r="L17" s="91"/>
      <c r="M17" s="91"/>
      <c r="N17" s="34"/>
      <c r="O17" s="99" t="s">
        <v>118</v>
      </c>
      <c r="P17" s="104"/>
      <c r="Q17" s="104"/>
      <c r="R17" s="104"/>
      <c r="S17" s="115"/>
      <c r="T17" s="122" t="s">
        <v>36</v>
      </c>
      <c r="U17" s="129"/>
      <c r="V17" s="140"/>
      <c r="W17" s="153" t="s">
        <v>43</v>
      </c>
      <c r="X17" s="165" t="s">
        <v>43</v>
      </c>
      <c r="Y17" s="165" t="s">
        <v>43</v>
      </c>
      <c r="Z17" s="165"/>
      <c r="AA17" s="165"/>
      <c r="AB17" s="165" t="s">
        <v>43</v>
      </c>
      <c r="AC17" s="181" t="s">
        <v>43</v>
      </c>
      <c r="AD17" s="153" t="s">
        <v>43</v>
      </c>
      <c r="AE17" s="165" t="s">
        <v>43</v>
      </c>
      <c r="AF17" s="165" t="s">
        <v>43</v>
      </c>
      <c r="AG17" s="165"/>
      <c r="AH17" s="165"/>
      <c r="AI17" s="165" t="s">
        <v>43</v>
      </c>
      <c r="AJ17" s="181" t="s">
        <v>43</v>
      </c>
      <c r="AK17" s="153" t="s">
        <v>43</v>
      </c>
      <c r="AL17" s="165" t="s">
        <v>43</v>
      </c>
      <c r="AM17" s="165" t="s">
        <v>43</v>
      </c>
      <c r="AN17" s="165"/>
      <c r="AO17" s="165"/>
      <c r="AP17" s="165" t="s">
        <v>43</v>
      </c>
      <c r="AQ17" s="181" t="s">
        <v>43</v>
      </c>
      <c r="AR17" s="153" t="s">
        <v>43</v>
      </c>
      <c r="AS17" s="165" t="s">
        <v>43</v>
      </c>
      <c r="AT17" s="165" t="s">
        <v>43</v>
      </c>
      <c r="AU17" s="165"/>
      <c r="AV17" s="165"/>
      <c r="AW17" s="165" t="s">
        <v>43</v>
      </c>
      <c r="AX17" s="181" t="s">
        <v>43</v>
      </c>
      <c r="AY17" s="153"/>
      <c r="AZ17" s="165"/>
      <c r="BA17" s="165"/>
      <c r="BB17" s="215"/>
      <c r="BC17" s="224"/>
      <c r="BD17" s="233"/>
      <c r="BE17" s="242"/>
      <c r="BF17" s="246"/>
      <c r="BG17" s="253"/>
      <c r="BH17" s="253"/>
      <c r="BI17" s="253"/>
      <c r="BJ17" s="263"/>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102</v>
      </c>
      <c r="U18" s="130"/>
      <c r="V18" s="141"/>
      <c r="W18" s="154">
        <f>IF(W17="","",VLOOKUP(W17,'【記載例】シフト記号表（勤務時間帯）'!$C$6:$L$47,10,FALSE))</f>
        <v>8</v>
      </c>
      <c r="X18" s="166">
        <f>IF(X17="","",VLOOKUP(X17,'【記載例】シフト記号表（勤務時間帯）'!$C$6:$L$47,10,FALSE))</f>
        <v>8</v>
      </c>
      <c r="Y18" s="166">
        <f>IF(Y17="","",VLOOKUP(Y17,'【記載例】シフト記号表（勤務時間帯）'!$C$6:$L$47,10,FALSE))</f>
        <v>8</v>
      </c>
      <c r="Z18" s="166" t="str">
        <f>IF(Z17="","",VLOOKUP(Z17,'【記載例】シフト記号表（勤務時間帯）'!$C$6:$L$47,10,FALSE))</f>
        <v/>
      </c>
      <c r="AA18" s="166" t="str">
        <f>IF(AA17="","",VLOOKUP(AA17,'【記載例】シフト記号表（勤務時間帯）'!$C$6:$L$47,10,FALSE))</f>
        <v/>
      </c>
      <c r="AB18" s="166">
        <f>IF(AB17="","",VLOOKUP(AB17,'【記載例】シフト記号表（勤務時間帯）'!$C$6:$L$47,10,FALSE))</f>
        <v>8</v>
      </c>
      <c r="AC18" s="182">
        <f>IF(AC17="","",VLOOKUP(AC17,'【記載例】シフト記号表（勤務時間帯）'!$C$6:$L$47,10,FALSE))</f>
        <v>8</v>
      </c>
      <c r="AD18" s="154">
        <f>IF(AD17="","",VLOOKUP(AD17,'【記載例】シフト記号表（勤務時間帯）'!$C$6:$L$47,10,FALSE))</f>
        <v>8</v>
      </c>
      <c r="AE18" s="166">
        <f>IF(AE17="","",VLOOKUP(AE17,'【記載例】シフト記号表（勤務時間帯）'!$C$6:$L$47,10,FALSE))</f>
        <v>8</v>
      </c>
      <c r="AF18" s="166">
        <f>IF(AF17="","",VLOOKUP(AF17,'【記載例】シフト記号表（勤務時間帯）'!$C$6:$L$47,10,FALSE))</f>
        <v>8</v>
      </c>
      <c r="AG18" s="166" t="str">
        <f>IF(AG17="","",VLOOKUP(AG17,'【記載例】シフト記号表（勤務時間帯）'!$C$6:$L$47,10,FALSE))</f>
        <v/>
      </c>
      <c r="AH18" s="166" t="str">
        <f>IF(AH17="","",VLOOKUP(AH17,'【記載例】シフト記号表（勤務時間帯）'!$C$6:$L$47,10,FALSE))</f>
        <v/>
      </c>
      <c r="AI18" s="166">
        <f>IF(AI17="","",VLOOKUP(AI17,'【記載例】シフト記号表（勤務時間帯）'!$C$6:$L$47,10,FALSE))</f>
        <v>8</v>
      </c>
      <c r="AJ18" s="182">
        <f>IF(AJ17="","",VLOOKUP(AJ17,'【記載例】シフト記号表（勤務時間帯）'!$C$6:$L$47,10,FALSE))</f>
        <v>8</v>
      </c>
      <c r="AK18" s="154">
        <f>IF(AK17="","",VLOOKUP(AK17,'【記載例】シフト記号表（勤務時間帯）'!$C$6:$L$47,10,FALSE))</f>
        <v>8</v>
      </c>
      <c r="AL18" s="166">
        <f>IF(AL17="","",VLOOKUP(AL17,'【記載例】シフト記号表（勤務時間帯）'!$C$6:$L$47,10,FALSE))</f>
        <v>8</v>
      </c>
      <c r="AM18" s="166">
        <f>IF(AM17="","",VLOOKUP(AM17,'【記載例】シフト記号表（勤務時間帯）'!$C$6:$L$47,10,FALSE))</f>
        <v>8</v>
      </c>
      <c r="AN18" s="166" t="str">
        <f>IF(AN17="","",VLOOKUP(AN17,'【記載例】シフト記号表（勤務時間帯）'!$C$6:$L$47,10,FALSE))</f>
        <v/>
      </c>
      <c r="AO18" s="166" t="str">
        <f>IF(AO17="","",VLOOKUP(AO17,'【記載例】シフト記号表（勤務時間帯）'!$C$6:$L$47,10,FALSE))</f>
        <v/>
      </c>
      <c r="AP18" s="166">
        <f>IF(AP17="","",VLOOKUP(AP17,'【記載例】シフト記号表（勤務時間帯）'!$C$6:$L$47,10,FALSE))</f>
        <v>8</v>
      </c>
      <c r="AQ18" s="182">
        <f>IF(AQ17="","",VLOOKUP(AQ17,'【記載例】シフト記号表（勤務時間帯）'!$C$6:$L$47,10,FALSE))</f>
        <v>8</v>
      </c>
      <c r="AR18" s="154">
        <f>IF(AR17="","",VLOOKUP(AR17,'【記載例】シフト記号表（勤務時間帯）'!$C$6:$L$47,10,FALSE))</f>
        <v>8</v>
      </c>
      <c r="AS18" s="166">
        <f>IF(AS17="","",VLOOKUP(AS17,'【記載例】シフト記号表（勤務時間帯）'!$C$6:$L$47,10,FALSE))</f>
        <v>8</v>
      </c>
      <c r="AT18" s="166">
        <f>IF(AT17="","",VLOOKUP(AT17,'【記載例】シフト記号表（勤務時間帯）'!$C$6:$L$47,10,FALSE))</f>
        <v>8</v>
      </c>
      <c r="AU18" s="166" t="str">
        <f>IF(AU17="","",VLOOKUP(AU17,'【記載例】シフト記号表（勤務時間帯）'!$C$6:$L$47,10,FALSE))</f>
        <v/>
      </c>
      <c r="AV18" s="166" t="str">
        <f>IF(AV17="","",VLOOKUP(AV17,'【記載例】シフト記号表（勤務時間帯）'!$C$6:$L$47,10,FALSE))</f>
        <v/>
      </c>
      <c r="AW18" s="166">
        <f>IF(AW17="","",VLOOKUP(AW17,'【記載例】シフト記号表（勤務時間帯）'!$C$6:$L$47,10,FALSE))</f>
        <v>8</v>
      </c>
      <c r="AX18" s="182">
        <f>IF(AX17="","",VLOOKUP(AX17,'【記載例】シフト記号表（勤務時間帯）'!$C$6:$L$47,10,FALSE))</f>
        <v>8</v>
      </c>
      <c r="AY18" s="154" t="str">
        <f>IF(AY17="","",VLOOKUP(AY17,'【記載例】シフト記号表（勤務時間帯）'!$C$6:$L$47,10,FALSE))</f>
        <v/>
      </c>
      <c r="AZ18" s="166" t="str">
        <f>IF(AZ17="","",VLOOKUP(AZ17,'【記載例】シフト記号表（勤務時間帯）'!$C$6:$L$47,10,FALSE))</f>
        <v/>
      </c>
      <c r="BA18" s="166" t="str">
        <f>IF(BA17="","",VLOOKUP(BA17,'【記載例】シフト記号表（勤務時間帯）'!$C$6:$L$47,10,FALSE))</f>
        <v/>
      </c>
      <c r="BB18" s="216">
        <f>IF($BE$3="４週",SUM(W18:AX18),IF($BE$3="暦月",SUM(W18:BA18),""))</f>
        <v>160</v>
      </c>
      <c r="BC18" s="225"/>
      <c r="BD18" s="234">
        <f>IF($BE$3="４週",BB18/4,IF($BE$3="暦月",(BB18/($BE$8/7)),""))</f>
        <v>40</v>
      </c>
      <c r="BE18" s="225"/>
      <c r="BF18" s="247"/>
      <c r="BG18" s="254"/>
      <c r="BH18" s="254"/>
      <c r="BI18" s="254"/>
      <c r="BJ18" s="264"/>
    </row>
    <row r="19" spans="2:62" ht="20.25" customHeight="1">
      <c r="B19" s="11">
        <f>B17+1</f>
        <v>2</v>
      </c>
      <c r="C19" s="25" t="s">
        <v>128</v>
      </c>
      <c r="D19" s="36"/>
      <c r="E19" s="44"/>
      <c r="F19" s="49"/>
      <c r="G19" s="44"/>
      <c r="H19" s="49"/>
      <c r="I19" s="57" t="s">
        <v>18</v>
      </c>
      <c r="J19" s="71"/>
      <c r="K19" s="77" t="s">
        <v>134</v>
      </c>
      <c r="L19" s="93"/>
      <c r="M19" s="93"/>
      <c r="N19" s="36"/>
      <c r="O19" s="100" t="s">
        <v>163</v>
      </c>
      <c r="P19" s="105"/>
      <c r="Q19" s="105"/>
      <c r="R19" s="105"/>
      <c r="S19" s="116"/>
      <c r="T19" s="124" t="s">
        <v>36</v>
      </c>
      <c r="U19" s="131"/>
      <c r="V19" s="142"/>
      <c r="W19" s="155" t="s">
        <v>43</v>
      </c>
      <c r="X19" s="167" t="s">
        <v>43</v>
      </c>
      <c r="Y19" s="167"/>
      <c r="Z19" s="167"/>
      <c r="AA19" s="167" t="s">
        <v>43</v>
      </c>
      <c r="AB19" s="167" t="s">
        <v>43</v>
      </c>
      <c r="AC19" s="183" t="s">
        <v>43</v>
      </c>
      <c r="AD19" s="155" t="s">
        <v>43</v>
      </c>
      <c r="AE19" s="167" t="s">
        <v>43</v>
      </c>
      <c r="AF19" s="167"/>
      <c r="AG19" s="167" t="s">
        <v>43</v>
      </c>
      <c r="AH19" s="167" t="s">
        <v>43</v>
      </c>
      <c r="AI19" s="167" t="s">
        <v>43</v>
      </c>
      <c r="AJ19" s="183"/>
      <c r="AK19" s="155" t="s">
        <v>43</v>
      </c>
      <c r="AL19" s="167" t="s">
        <v>43</v>
      </c>
      <c r="AM19" s="167" t="s">
        <v>43</v>
      </c>
      <c r="AN19" s="167"/>
      <c r="AO19" s="167" t="s">
        <v>43</v>
      </c>
      <c r="AP19" s="167" t="s">
        <v>43</v>
      </c>
      <c r="AQ19" s="183"/>
      <c r="AR19" s="155" t="s">
        <v>43</v>
      </c>
      <c r="AS19" s="167" t="s">
        <v>43</v>
      </c>
      <c r="AT19" s="167"/>
      <c r="AU19" s="167"/>
      <c r="AV19" s="167" t="s">
        <v>43</v>
      </c>
      <c r="AW19" s="167" t="s">
        <v>43</v>
      </c>
      <c r="AX19" s="183" t="s">
        <v>43</v>
      </c>
      <c r="AY19" s="155"/>
      <c r="AZ19" s="167"/>
      <c r="BA19" s="210"/>
      <c r="BB19" s="217"/>
      <c r="BC19" s="226"/>
      <c r="BD19" s="235"/>
      <c r="BE19" s="243"/>
      <c r="BF19" s="248"/>
      <c r="BG19" s="255"/>
      <c r="BH19" s="255"/>
      <c r="BI19" s="255"/>
      <c r="BJ19" s="265"/>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102</v>
      </c>
      <c r="U20" s="130"/>
      <c r="V20" s="141"/>
      <c r="W20" s="154">
        <f>IF(W19="","",VLOOKUP(W19,'【記載例】シフト記号表（勤務時間帯）'!$C$6:$L$47,10,FALSE))</f>
        <v>8</v>
      </c>
      <c r="X20" s="166">
        <f>IF(X19="","",VLOOKUP(X19,'【記載例】シフト記号表（勤務時間帯）'!$C$6:$L$47,10,FALSE))</f>
        <v>8</v>
      </c>
      <c r="Y20" s="166" t="str">
        <f>IF(Y19="","",VLOOKUP(Y19,'【記載例】シフト記号表（勤務時間帯）'!$C$6:$L$47,10,FALSE))</f>
        <v/>
      </c>
      <c r="Z20" s="166" t="str">
        <f>IF(Z19="","",VLOOKUP(Z19,'【記載例】シフト記号表（勤務時間帯）'!$C$6:$L$47,10,FALSE))</f>
        <v/>
      </c>
      <c r="AA20" s="166">
        <f>IF(AA19="","",VLOOKUP(AA19,'【記載例】シフト記号表（勤務時間帯）'!$C$6:$L$47,10,FALSE))</f>
        <v>8</v>
      </c>
      <c r="AB20" s="166">
        <f>IF(AB19="","",VLOOKUP(AB19,'【記載例】シフト記号表（勤務時間帯）'!$C$6:$L$47,10,FALSE))</f>
        <v>8</v>
      </c>
      <c r="AC20" s="182">
        <f>IF(AC19="","",VLOOKUP(AC19,'【記載例】シフト記号表（勤務時間帯）'!$C$6:$L$47,10,FALSE))</f>
        <v>8</v>
      </c>
      <c r="AD20" s="154">
        <f>IF(AD19="","",VLOOKUP(AD19,'【記載例】シフト記号表（勤務時間帯）'!$C$6:$L$47,10,FALSE))</f>
        <v>8</v>
      </c>
      <c r="AE20" s="166">
        <f>IF(AE19="","",VLOOKUP(AE19,'【記載例】シフト記号表（勤務時間帯）'!$C$6:$L$47,10,FALSE))</f>
        <v>8</v>
      </c>
      <c r="AF20" s="166" t="str">
        <f>IF(AF19="","",VLOOKUP(AF19,'【記載例】シフト記号表（勤務時間帯）'!$C$6:$L$47,10,FALSE))</f>
        <v/>
      </c>
      <c r="AG20" s="166">
        <f>IF(AG19="","",VLOOKUP(AG19,'【記載例】シフト記号表（勤務時間帯）'!$C$6:$L$47,10,FALSE))</f>
        <v>8</v>
      </c>
      <c r="AH20" s="166">
        <f>IF(AH19="","",VLOOKUP(AH19,'【記載例】シフト記号表（勤務時間帯）'!$C$6:$L$47,10,FALSE))</f>
        <v>8</v>
      </c>
      <c r="AI20" s="166">
        <f>IF(AI19="","",VLOOKUP(AI19,'【記載例】シフト記号表（勤務時間帯）'!$C$6:$L$47,10,FALSE))</f>
        <v>8</v>
      </c>
      <c r="AJ20" s="182" t="str">
        <f>IF(AJ19="","",VLOOKUP(AJ19,'【記載例】シフト記号表（勤務時間帯）'!$C$6:$L$47,10,FALSE))</f>
        <v/>
      </c>
      <c r="AK20" s="154">
        <f>IF(AK19="","",VLOOKUP(AK19,'【記載例】シフト記号表（勤務時間帯）'!$C$6:$L$47,10,FALSE))</f>
        <v>8</v>
      </c>
      <c r="AL20" s="166">
        <f>IF(AL19="","",VLOOKUP(AL19,'【記載例】シフト記号表（勤務時間帯）'!$C$6:$L$47,10,FALSE))</f>
        <v>8</v>
      </c>
      <c r="AM20" s="166">
        <f>IF(AM19="","",VLOOKUP(AM19,'【記載例】シフト記号表（勤務時間帯）'!$C$6:$L$47,10,FALSE))</f>
        <v>8</v>
      </c>
      <c r="AN20" s="166" t="str">
        <f>IF(AN19="","",VLOOKUP(AN19,'【記載例】シフト記号表（勤務時間帯）'!$C$6:$L$47,10,FALSE))</f>
        <v/>
      </c>
      <c r="AO20" s="166">
        <f>IF(AO19="","",VLOOKUP(AO19,'【記載例】シフト記号表（勤務時間帯）'!$C$6:$L$47,10,FALSE))</f>
        <v>8</v>
      </c>
      <c r="AP20" s="166">
        <f>IF(AP19="","",VLOOKUP(AP19,'【記載例】シフト記号表（勤務時間帯）'!$C$6:$L$47,10,FALSE))</f>
        <v>8</v>
      </c>
      <c r="AQ20" s="182" t="str">
        <f>IF(AQ19="","",VLOOKUP(AQ19,'【記載例】シフト記号表（勤務時間帯）'!$C$6:$L$47,10,FALSE))</f>
        <v/>
      </c>
      <c r="AR20" s="154">
        <f>IF(AR19="","",VLOOKUP(AR19,'【記載例】シフト記号表（勤務時間帯）'!$C$6:$L$47,10,FALSE))</f>
        <v>8</v>
      </c>
      <c r="AS20" s="166">
        <f>IF(AS19="","",VLOOKUP(AS19,'【記載例】シフト記号表（勤務時間帯）'!$C$6:$L$47,10,FALSE))</f>
        <v>8</v>
      </c>
      <c r="AT20" s="166" t="str">
        <f>IF(AT19="","",VLOOKUP(AT19,'【記載例】シフト記号表（勤務時間帯）'!$C$6:$L$47,10,FALSE))</f>
        <v/>
      </c>
      <c r="AU20" s="166" t="str">
        <f>IF(AU19="","",VLOOKUP(AU19,'【記載例】シフト記号表（勤務時間帯）'!$C$6:$L$47,10,FALSE))</f>
        <v/>
      </c>
      <c r="AV20" s="166">
        <f>IF(AV19="","",VLOOKUP(AV19,'【記載例】シフト記号表（勤務時間帯）'!$C$6:$L$47,10,FALSE))</f>
        <v>8</v>
      </c>
      <c r="AW20" s="166">
        <f>IF(AW19="","",VLOOKUP(AW19,'【記載例】シフト記号表（勤務時間帯）'!$C$6:$L$47,10,FALSE))</f>
        <v>8</v>
      </c>
      <c r="AX20" s="182">
        <f>IF(AX19="","",VLOOKUP(AX19,'【記載例】シフト記号表（勤務時間帯）'!$C$6:$L$47,10,FALSE))</f>
        <v>8</v>
      </c>
      <c r="AY20" s="154" t="str">
        <f>IF(AY19="","",VLOOKUP(AY19,'【記載例】シフト記号表（勤務時間帯）'!$C$6:$L$47,10,FALSE))</f>
        <v/>
      </c>
      <c r="AZ20" s="166" t="str">
        <f>IF(AZ19="","",VLOOKUP(AZ19,'【記載例】シフト記号表（勤務時間帯）'!$C$6:$L$47,10,FALSE))</f>
        <v/>
      </c>
      <c r="BA20" s="166" t="str">
        <f>IF(BA19="","",VLOOKUP(BA19,'【記載例】シフト記号表（勤務時間帯）'!$C$6:$L$47,10,FALSE))</f>
        <v/>
      </c>
      <c r="BB20" s="216">
        <f>IF($BE$3="４週",SUM(W20:AX20),IF($BE$3="暦月",SUM(W20:BA20),""))</f>
        <v>160</v>
      </c>
      <c r="BC20" s="225"/>
      <c r="BD20" s="234">
        <f>IF($BE$3="４週",BB20/4,IF($BE$3="暦月",(BB20/($BE$8/7)),""))</f>
        <v>40</v>
      </c>
      <c r="BE20" s="225"/>
      <c r="BF20" s="247"/>
      <c r="BG20" s="254"/>
      <c r="BH20" s="254"/>
      <c r="BI20" s="254"/>
      <c r="BJ20" s="264"/>
    </row>
    <row r="21" spans="2:62" ht="20.25" customHeight="1">
      <c r="B21" s="11">
        <f>B19+1</f>
        <v>3</v>
      </c>
      <c r="C21" s="25" t="s">
        <v>231</v>
      </c>
      <c r="D21" s="36"/>
      <c r="E21" s="43"/>
      <c r="F21" s="48"/>
      <c r="G21" s="43"/>
      <c r="H21" s="48"/>
      <c r="I21" s="57" t="s">
        <v>18</v>
      </c>
      <c r="J21" s="71"/>
      <c r="K21" s="77" t="s">
        <v>95</v>
      </c>
      <c r="L21" s="93"/>
      <c r="M21" s="93"/>
      <c r="N21" s="36"/>
      <c r="O21" s="100" t="s">
        <v>98</v>
      </c>
      <c r="P21" s="105"/>
      <c r="Q21" s="105"/>
      <c r="R21" s="105"/>
      <c r="S21" s="116"/>
      <c r="T21" s="124" t="s">
        <v>36</v>
      </c>
      <c r="U21" s="131"/>
      <c r="V21" s="142"/>
      <c r="W21" s="155" t="s">
        <v>43</v>
      </c>
      <c r="X21" s="167" t="s">
        <v>43</v>
      </c>
      <c r="Y21" s="167" t="s">
        <v>43</v>
      </c>
      <c r="Z21" s="167"/>
      <c r="AA21" s="167"/>
      <c r="AB21" s="167" t="s">
        <v>43</v>
      </c>
      <c r="AC21" s="183" t="s">
        <v>43</v>
      </c>
      <c r="AD21" s="155" t="s">
        <v>43</v>
      </c>
      <c r="AE21" s="167" t="s">
        <v>43</v>
      </c>
      <c r="AF21" s="167" t="s">
        <v>43</v>
      </c>
      <c r="AG21" s="167"/>
      <c r="AH21" s="167"/>
      <c r="AI21" s="167" t="s">
        <v>43</v>
      </c>
      <c r="AJ21" s="183" t="s">
        <v>43</v>
      </c>
      <c r="AK21" s="155" t="s">
        <v>43</v>
      </c>
      <c r="AL21" s="167" t="s">
        <v>43</v>
      </c>
      <c r="AM21" s="167" t="s">
        <v>43</v>
      </c>
      <c r="AN21" s="167"/>
      <c r="AO21" s="167"/>
      <c r="AP21" s="167" t="s">
        <v>43</v>
      </c>
      <c r="AQ21" s="183" t="s">
        <v>43</v>
      </c>
      <c r="AR21" s="155" t="s">
        <v>43</v>
      </c>
      <c r="AS21" s="167" t="s">
        <v>43</v>
      </c>
      <c r="AT21" s="167" t="s">
        <v>43</v>
      </c>
      <c r="AU21" s="167"/>
      <c r="AV21" s="167"/>
      <c r="AW21" s="167" t="s">
        <v>43</v>
      </c>
      <c r="AX21" s="183" t="s">
        <v>43</v>
      </c>
      <c r="AY21" s="155"/>
      <c r="AZ21" s="167"/>
      <c r="BA21" s="210"/>
      <c r="BB21" s="217"/>
      <c r="BC21" s="226"/>
      <c r="BD21" s="235"/>
      <c r="BE21" s="243"/>
      <c r="BF21" s="248"/>
      <c r="BG21" s="255"/>
      <c r="BH21" s="255"/>
      <c r="BI21" s="255"/>
      <c r="BJ21" s="265"/>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102</v>
      </c>
      <c r="U22" s="130"/>
      <c r="V22" s="141"/>
      <c r="W22" s="154">
        <f>IF(W21="","",VLOOKUP(W21,'【記載例】シフト記号表（勤務時間帯）'!$C$6:$L$47,10,FALSE))</f>
        <v>8</v>
      </c>
      <c r="X22" s="166">
        <f>IF(X21="","",VLOOKUP(X21,'【記載例】シフト記号表（勤務時間帯）'!$C$6:$L$47,10,FALSE))</f>
        <v>8</v>
      </c>
      <c r="Y22" s="166">
        <f>IF(Y21="","",VLOOKUP(Y21,'【記載例】シフト記号表（勤務時間帯）'!$C$6:$L$47,10,FALSE))</f>
        <v>8</v>
      </c>
      <c r="Z22" s="166" t="str">
        <f>IF(Z21="","",VLOOKUP(Z21,'【記載例】シフト記号表（勤務時間帯）'!$C$6:$L$47,10,FALSE))</f>
        <v/>
      </c>
      <c r="AA22" s="166" t="str">
        <f>IF(AA21="","",VLOOKUP(AA21,'【記載例】シフト記号表（勤務時間帯）'!$C$6:$L$47,10,FALSE))</f>
        <v/>
      </c>
      <c r="AB22" s="166">
        <f>IF(AB21="","",VLOOKUP(AB21,'【記載例】シフト記号表（勤務時間帯）'!$C$6:$L$47,10,FALSE))</f>
        <v>8</v>
      </c>
      <c r="AC22" s="182">
        <f>IF(AC21="","",VLOOKUP(AC21,'【記載例】シフト記号表（勤務時間帯）'!$C$6:$L$47,10,FALSE))</f>
        <v>8</v>
      </c>
      <c r="AD22" s="154">
        <f>IF(AD21="","",VLOOKUP(AD21,'【記載例】シフト記号表（勤務時間帯）'!$C$6:$L$47,10,FALSE))</f>
        <v>8</v>
      </c>
      <c r="AE22" s="166">
        <f>IF(AE21="","",VLOOKUP(AE21,'【記載例】シフト記号表（勤務時間帯）'!$C$6:$L$47,10,FALSE))</f>
        <v>8</v>
      </c>
      <c r="AF22" s="166">
        <f>IF(AF21="","",VLOOKUP(AF21,'【記載例】シフト記号表（勤務時間帯）'!$C$6:$L$47,10,FALSE))</f>
        <v>8</v>
      </c>
      <c r="AG22" s="166" t="str">
        <f>IF(AG21="","",VLOOKUP(AG21,'【記載例】シフト記号表（勤務時間帯）'!$C$6:$L$47,10,FALSE))</f>
        <v/>
      </c>
      <c r="AH22" s="166" t="str">
        <f>IF(AH21="","",VLOOKUP(AH21,'【記載例】シフト記号表（勤務時間帯）'!$C$6:$L$47,10,FALSE))</f>
        <v/>
      </c>
      <c r="AI22" s="166">
        <f>IF(AI21="","",VLOOKUP(AI21,'【記載例】シフト記号表（勤務時間帯）'!$C$6:$L$47,10,FALSE))</f>
        <v>8</v>
      </c>
      <c r="AJ22" s="182">
        <f>IF(AJ21="","",VLOOKUP(AJ21,'【記載例】シフト記号表（勤務時間帯）'!$C$6:$L$47,10,FALSE))</f>
        <v>8</v>
      </c>
      <c r="AK22" s="154">
        <f>IF(AK21="","",VLOOKUP(AK21,'【記載例】シフト記号表（勤務時間帯）'!$C$6:$L$47,10,FALSE))</f>
        <v>8</v>
      </c>
      <c r="AL22" s="166">
        <f>IF(AL21="","",VLOOKUP(AL21,'【記載例】シフト記号表（勤務時間帯）'!$C$6:$L$47,10,FALSE))</f>
        <v>8</v>
      </c>
      <c r="AM22" s="166">
        <f>IF(AM21="","",VLOOKUP(AM21,'【記載例】シフト記号表（勤務時間帯）'!$C$6:$L$47,10,FALSE))</f>
        <v>8</v>
      </c>
      <c r="AN22" s="166" t="str">
        <f>IF(AN21="","",VLOOKUP(AN21,'【記載例】シフト記号表（勤務時間帯）'!$C$6:$L$47,10,FALSE))</f>
        <v/>
      </c>
      <c r="AO22" s="166" t="str">
        <f>IF(AO21="","",VLOOKUP(AO21,'【記載例】シフト記号表（勤務時間帯）'!$C$6:$L$47,10,FALSE))</f>
        <v/>
      </c>
      <c r="AP22" s="166">
        <f>IF(AP21="","",VLOOKUP(AP21,'【記載例】シフト記号表（勤務時間帯）'!$C$6:$L$47,10,FALSE))</f>
        <v>8</v>
      </c>
      <c r="AQ22" s="182">
        <f>IF(AQ21="","",VLOOKUP(AQ21,'【記載例】シフト記号表（勤務時間帯）'!$C$6:$L$47,10,FALSE))</f>
        <v>8</v>
      </c>
      <c r="AR22" s="154">
        <f>IF(AR21="","",VLOOKUP(AR21,'【記載例】シフト記号表（勤務時間帯）'!$C$6:$L$47,10,FALSE))</f>
        <v>8</v>
      </c>
      <c r="AS22" s="166">
        <f>IF(AS21="","",VLOOKUP(AS21,'【記載例】シフト記号表（勤務時間帯）'!$C$6:$L$47,10,FALSE))</f>
        <v>8</v>
      </c>
      <c r="AT22" s="166">
        <f>IF(AT21="","",VLOOKUP(AT21,'【記載例】シフト記号表（勤務時間帯）'!$C$6:$L$47,10,FALSE))</f>
        <v>8</v>
      </c>
      <c r="AU22" s="166" t="str">
        <f>IF(AU21="","",VLOOKUP(AU21,'【記載例】シフト記号表（勤務時間帯）'!$C$6:$L$47,10,FALSE))</f>
        <v/>
      </c>
      <c r="AV22" s="166" t="str">
        <f>IF(AV21="","",VLOOKUP(AV21,'【記載例】シフト記号表（勤務時間帯）'!$C$6:$L$47,10,FALSE))</f>
        <v/>
      </c>
      <c r="AW22" s="166">
        <f>IF(AW21="","",VLOOKUP(AW21,'【記載例】シフト記号表（勤務時間帯）'!$C$6:$L$47,10,FALSE))</f>
        <v>8</v>
      </c>
      <c r="AX22" s="182">
        <f>IF(AX21="","",VLOOKUP(AX21,'【記載例】シフト記号表（勤務時間帯）'!$C$6:$L$47,10,FALSE))</f>
        <v>8</v>
      </c>
      <c r="AY22" s="154" t="str">
        <f>IF(AY21="","",VLOOKUP(AY21,'【記載例】シフト記号表（勤務時間帯）'!$C$6:$L$47,10,FALSE))</f>
        <v/>
      </c>
      <c r="AZ22" s="166" t="str">
        <f>IF(AZ21="","",VLOOKUP(AZ21,'【記載例】シフト記号表（勤務時間帯）'!$C$6:$L$47,10,FALSE))</f>
        <v/>
      </c>
      <c r="BA22" s="166" t="str">
        <f>IF(BA21="","",VLOOKUP(BA21,'【記載例】シフト記号表（勤務時間帯）'!$C$6:$L$47,10,FALSE))</f>
        <v/>
      </c>
      <c r="BB22" s="216">
        <f>IF($BE$3="４週",SUM(W22:AX22),IF($BE$3="暦月",SUM(W22:BA22),""))</f>
        <v>160</v>
      </c>
      <c r="BC22" s="225"/>
      <c r="BD22" s="234">
        <f>IF($BE$3="４週",BB22/4,IF($BE$3="暦月",(BB22/($BE$8/7)),""))</f>
        <v>40</v>
      </c>
      <c r="BE22" s="225"/>
      <c r="BF22" s="247"/>
      <c r="BG22" s="254"/>
      <c r="BH22" s="254"/>
      <c r="BI22" s="254"/>
      <c r="BJ22" s="264"/>
    </row>
    <row r="23" spans="2:62" ht="20.25" customHeight="1">
      <c r="B23" s="11">
        <f>B21+1</f>
        <v>4</v>
      </c>
      <c r="C23" s="25" t="s">
        <v>133</v>
      </c>
      <c r="D23" s="36"/>
      <c r="E23" s="43"/>
      <c r="F23" s="48"/>
      <c r="G23" s="43"/>
      <c r="H23" s="48"/>
      <c r="I23" s="57" t="s">
        <v>12</v>
      </c>
      <c r="J23" s="71"/>
      <c r="K23" s="77" t="s">
        <v>142</v>
      </c>
      <c r="L23" s="93"/>
      <c r="M23" s="93"/>
      <c r="N23" s="36"/>
      <c r="O23" s="100" t="s">
        <v>50</v>
      </c>
      <c r="P23" s="105"/>
      <c r="Q23" s="105"/>
      <c r="R23" s="105"/>
      <c r="S23" s="116"/>
      <c r="T23" s="124" t="s">
        <v>36</v>
      </c>
      <c r="U23" s="131"/>
      <c r="V23" s="142"/>
      <c r="W23" s="155" t="s">
        <v>53</v>
      </c>
      <c r="X23" s="167" t="s">
        <v>53</v>
      </c>
      <c r="Y23" s="167" t="s">
        <v>53</v>
      </c>
      <c r="Z23" s="167"/>
      <c r="AA23" s="167"/>
      <c r="AB23" s="167" t="s">
        <v>53</v>
      </c>
      <c r="AC23" s="183" t="s">
        <v>53</v>
      </c>
      <c r="AD23" s="155" t="s">
        <v>53</v>
      </c>
      <c r="AE23" s="167" t="s">
        <v>53</v>
      </c>
      <c r="AF23" s="167" t="s">
        <v>53</v>
      </c>
      <c r="AG23" s="167"/>
      <c r="AH23" s="167"/>
      <c r="AI23" s="167" t="s">
        <v>53</v>
      </c>
      <c r="AJ23" s="183" t="s">
        <v>53</v>
      </c>
      <c r="AK23" s="155" t="s">
        <v>53</v>
      </c>
      <c r="AL23" s="167" t="s">
        <v>53</v>
      </c>
      <c r="AM23" s="167" t="s">
        <v>53</v>
      </c>
      <c r="AN23" s="167"/>
      <c r="AO23" s="167"/>
      <c r="AP23" s="167" t="s">
        <v>53</v>
      </c>
      <c r="AQ23" s="183" t="s">
        <v>53</v>
      </c>
      <c r="AR23" s="155" t="s">
        <v>53</v>
      </c>
      <c r="AS23" s="167" t="s">
        <v>53</v>
      </c>
      <c r="AT23" s="167" t="s">
        <v>53</v>
      </c>
      <c r="AU23" s="167"/>
      <c r="AV23" s="167"/>
      <c r="AW23" s="167" t="s">
        <v>53</v>
      </c>
      <c r="AX23" s="183" t="s">
        <v>53</v>
      </c>
      <c r="AY23" s="155"/>
      <c r="AZ23" s="167"/>
      <c r="BA23" s="210"/>
      <c r="BB23" s="217"/>
      <c r="BC23" s="226"/>
      <c r="BD23" s="235"/>
      <c r="BE23" s="243"/>
      <c r="BF23" s="248"/>
      <c r="BG23" s="255"/>
      <c r="BH23" s="255"/>
      <c r="BI23" s="255"/>
      <c r="BJ23" s="265"/>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102</v>
      </c>
      <c r="U24" s="130"/>
      <c r="V24" s="141"/>
      <c r="W24" s="154">
        <f>IF(W23="","",VLOOKUP(W23,'【記載例】シフト記号表（勤務時間帯）'!$C$6:$L$47,10,FALSE))</f>
        <v>4.0000000000000009</v>
      </c>
      <c r="X24" s="166">
        <f>IF(X23="","",VLOOKUP(X23,'【記載例】シフト記号表（勤務時間帯）'!$C$6:$L$47,10,FALSE))</f>
        <v>4.0000000000000009</v>
      </c>
      <c r="Y24" s="166">
        <f>IF(Y23="","",VLOOKUP(Y23,'【記載例】シフト記号表（勤務時間帯）'!$C$6:$L$47,10,FALSE))</f>
        <v>4.0000000000000009</v>
      </c>
      <c r="Z24" s="166" t="str">
        <f>IF(Z23="","",VLOOKUP(Z23,'【記載例】シフト記号表（勤務時間帯）'!$C$6:$L$47,10,FALSE))</f>
        <v/>
      </c>
      <c r="AA24" s="166" t="str">
        <f>IF(AA23="","",VLOOKUP(AA23,'【記載例】シフト記号表（勤務時間帯）'!$C$6:$L$47,10,FALSE))</f>
        <v/>
      </c>
      <c r="AB24" s="166">
        <f>IF(AB23="","",VLOOKUP(AB23,'【記載例】シフト記号表（勤務時間帯）'!$C$6:$L$47,10,FALSE))</f>
        <v>4.0000000000000009</v>
      </c>
      <c r="AC24" s="182">
        <f>IF(AC23="","",VLOOKUP(AC23,'【記載例】シフト記号表（勤務時間帯）'!$C$6:$L$47,10,FALSE))</f>
        <v>4.0000000000000009</v>
      </c>
      <c r="AD24" s="154">
        <f>IF(AD23="","",VLOOKUP(AD23,'【記載例】シフト記号表（勤務時間帯）'!$C$6:$L$47,10,FALSE))</f>
        <v>4.0000000000000009</v>
      </c>
      <c r="AE24" s="166">
        <f>IF(AE23="","",VLOOKUP(AE23,'【記載例】シフト記号表（勤務時間帯）'!$C$6:$L$47,10,FALSE))</f>
        <v>4.0000000000000009</v>
      </c>
      <c r="AF24" s="166">
        <f>IF(AF23="","",VLOOKUP(AF23,'【記載例】シフト記号表（勤務時間帯）'!$C$6:$L$47,10,FALSE))</f>
        <v>4.0000000000000009</v>
      </c>
      <c r="AG24" s="166" t="str">
        <f>IF(AG23="","",VLOOKUP(AG23,'【記載例】シフト記号表（勤務時間帯）'!$C$6:$L$47,10,FALSE))</f>
        <v/>
      </c>
      <c r="AH24" s="166" t="str">
        <f>IF(AH23="","",VLOOKUP(AH23,'【記載例】シフト記号表（勤務時間帯）'!$C$6:$L$47,10,FALSE))</f>
        <v/>
      </c>
      <c r="AI24" s="166">
        <f>IF(AI23="","",VLOOKUP(AI23,'【記載例】シフト記号表（勤務時間帯）'!$C$6:$L$47,10,FALSE))</f>
        <v>4.0000000000000009</v>
      </c>
      <c r="AJ24" s="182">
        <f>IF(AJ23="","",VLOOKUP(AJ23,'【記載例】シフト記号表（勤務時間帯）'!$C$6:$L$47,10,FALSE))</f>
        <v>4.0000000000000009</v>
      </c>
      <c r="AK24" s="154">
        <f>IF(AK23="","",VLOOKUP(AK23,'【記載例】シフト記号表（勤務時間帯）'!$C$6:$L$47,10,FALSE))</f>
        <v>4.0000000000000009</v>
      </c>
      <c r="AL24" s="166">
        <f>IF(AL23="","",VLOOKUP(AL23,'【記載例】シフト記号表（勤務時間帯）'!$C$6:$L$47,10,FALSE))</f>
        <v>4.0000000000000009</v>
      </c>
      <c r="AM24" s="166">
        <f>IF(AM23="","",VLOOKUP(AM23,'【記載例】シフト記号表（勤務時間帯）'!$C$6:$L$47,10,FALSE))</f>
        <v>4.0000000000000009</v>
      </c>
      <c r="AN24" s="166" t="str">
        <f>IF(AN23="","",VLOOKUP(AN23,'【記載例】シフト記号表（勤務時間帯）'!$C$6:$L$47,10,FALSE))</f>
        <v/>
      </c>
      <c r="AO24" s="166" t="str">
        <f>IF(AO23="","",VLOOKUP(AO23,'【記載例】シフト記号表（勤務時間帯）'!$C$6:$L$47,10,FALSE))</f>
        <v/>
      </c>
      <c r="AP24" s="166">
        <f>IF(AP23="","",VLOOKUP(AP23,'【記載例】シフト記号表（勤務時間帯）'!$C$6:$L$47,10,FALSE))</f>
        <v>4.0000000000000009</v>
      </c>
      <c r="AQ24" s="182">
        <f>IF(AQ23="","",VLOOKUP(AQ23,'【記載例】シフト記号表（勤務時間帯）'!$C$6:$L$47,10,FALSE))</f>
        <v>4.0000000000000009</v>
      </c>
      <c r="AR24" s="154">
        <f>IF(AR23="","",VLOOKUP(AR23,'【記載例】シフト記号表（勤務時間帯）'!$C$6:$L$47,10,FALSE))</f>
        <v>4.0000000000000009</v>
      </c>
      <c r="AS24" s="166">
        <f>IF(AS23="","",VLOOKUP(AS23,'【記載例】シフト記号表（勤務時間帯）'!$C$6:$L$47,10,FALSE))</f>
        <v>4.0000000000000009</v>
      </c>
      <c r="AT24" s="166">
        <f>IF(AT23="","",VLOOKUP(AT23,'【記載例】シフト記号表（勤務時間帯）'!$C$6:$L$47,10,FALSE))</f>
        <v>4.0000000000000009</v>
      </c>
      <c r="AU24" s="166" t="str">
        <f>IF(AU23="","",VLOOKUP(AU23,'【記載例】シフト記号表（勤務時間帯）'!$C$6:$L$47,10,FALSE))</f>
        <v/>
      </c>
      <c r="AV24" s="166" t="str">
        <f>IF(AV23="","",VLOOKUP(AV23,'【記載例】シフト記号表（勤務時間帯）'!$C$6:$L$47,10,FALSE))</f>
        <v/>
      </c>
      <c r="AW24" s="166">
        <f>IF(AW23="","",VLOOKUP(AW23,'【記載例】シフト記号表（勤務時間帯）'!$C$6:$L$47,10,FALSE))</f>
        <v>4.0000000000000009</v>
      </c>
      <c r="AX24" s="182">
        <f>IF(AX23="","",VLOOKUP(AX23,'【記載例】シフト記号表（勤務時間帯）'!$C$6:$L$47,10,FALSE))</f>
        <v>4.0000000000000009</v>
      </c>
      <c r="AY24" s="154" t="str">
        <f>IF(AY23="","",VLOOKUP(AY23,'【記載例】シフト記号表（勤務時間帯）'!$C$6:$L$47,10,FALSE))</f>
        <v/>
      </c>
      <c r="AZ24" s="166" t="str">
        <f>IF(AZ23="","",VLOOKUP(AZ23,'【記載例】シフト記号表（勤務時間帯）'!$C$6:$L$47,10,FALSE))</f>
        <v/>
      </c>
      <c r="BA24" s="166" t="str">
        <f>IF(BA23="","",VLOOKUP(BA23,'【記載例】シフト記号表（勤務時間帯）'!$C$6:$L$47,10,FALSE))</f>
        <v/>
      </c>
      <c r="BB24" s="216">
        <f>IF($BE$3="４週",SUM(W24:AX24),IF($BE$3="暦月",SUM(W24:BA24),""))</f>
        <v>80.000000000000014</v>
      </c>
      <c r="BC24" s="225"/>
      <c r="BD24" s="234">
        <f>IF($BE$3="４週",BB24/4,IF($BE$3="暦月",(BB24/($BE$8/7)),""))</f>
        <v>20.000000000000004</v>
      </c>
      <c r="BE24" s="225"/>
      <c r="BF24" s="247"/>
      <c r="BG24" s="254"/>
      <c r="BH24" s="254"/>
      <c r="BI24" s="254"/>
      <c r="BJ24" s="264"/>
    </row>
    <row r="25" spans="2:62" ht="20.25" customHeight="1">
      <c r="B25" s="11">
        <f>B23+1</f>
        <v>5</v>
      </c>
      <c r="C25" s="25" t="s">
        <v>129</v>
      </c>
      <c r="D25" s="36"/>
      <c r="E25" s="43"/>
      <c r="F25" s="48"/>
      <c r="G25" s="43"/>
      <c r="H25" s="48"/>
      <c r="I25" s="57" t="s">
        <v>18</v>
      </c>
      <c r="J25" s="71"/>
      <c r="K25" s="77" t="s">
        <v>135</v>
      </c>
      <c r="L25" s="93"/>
      <c r="M25" s="93"/>
      <c r="N25" s="36"/>
      <c r="O25" s="100" t="s">
        <v>164</v>
      </c>
      <c r="P25" s="105"/>
      <c r="Q25" s="105"/>
      <c r="R25" s="105"/>
      <c r="S25" s="116"/>
      <c r="T25" s="124" t="s">
        <v>36</v>
      </c>
      <c r="U25" s="131"/>
      <c r="V25" s="142"/>
      <c r="W25" s="155" t="s">
        <v>43</v>
      </c>
      <c r="X25" s="167" t="s">
        <v>43</v>
      </c>
      <c r="Y25" s="167" t="s">
        <v>43</v>
      </c>
      <c r="Z25" s="167"/>
      <c r="AA25" s="167"/>
      <c r="AB25" s="167" t="s">
        <v>43</v>
      </c>
      <c r="AC25" s="183" t="s">
        <v>43</v>
      </c>
      <c r="AD25" s="155" t="s">
        <v>43</v>
      </c>
      <c r="AE25" s="167" t="s">
        <v>43</v>
      </c>
      <c r="AF25" s="167" t="s">
        <v>43</v>
      </c>
      <c r="AG25" s="167"/>
      <c r="AH25" s="167"/>
      <c r="AI25" s="167" t="s">
        <v>43</v>
      </c>
      <c r="AJ25" s="183" t="s">
        <v>43</v>
      </c>
      <c r="AK25" s="155" t="s">
        <v>43</v>
      </c>
      <c r="AL25" s="167" t="s">
        <v>43</v>
      </c>
      <c r="AM25" s="167" t="s">
        <v>43</v>
      </c>
      <c r="AN25" s="167"/>
      <c r="AO25" s="167"/>
      <c r="AP25" s="167" t="s">
        <v>43</v>
      </c>
      <c r="AQ25" s="183" t="s">
        <v>43</v>
      </c>
      <c r="AR25" s="155" t="s">
        <v>43</v>
      </c>
      <c r="AS25" s="167" t="s">
        <v>43</v>
      </c>
      <c r="AT25" s="167" t="s">
        <v>43</v>
      </c>
      <c r="AU25" s="167"/>
      <c r="AV25" s="167"/>
      <c r="AW25" s="167" t="s">
        <v>43</v>
      </c>
      <c r="AX25" s="183" t="s">
        <v>43</v>
      </c>
      <c r="AY25" s="155"/>
      <c r="AZ25" s="167"/>
      <c r="BA25" s="210"/>
      <c r="BB25" s="217"/>
      <c r="BC25" s="226"/>
      <c r="BD25" s="235"/>
      <c r="BE25" s="243"/>
      <c r="BF25" s="248"/>
      <c r="BG25" s="255"/>
      <c r="BH25" s="255"/>
      <c r="BI25" s="255"/>
      <c r="BJ25" s="265"/>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102</v>
      </c>
      <c r="U26" s="132"/>
      <c r="V26" s="143"/>
      <c r="W26" s="154">
        <f>IF(W25="","",VLOOKUP(W25,'【記載例】シフト記号表（勤務時間帯）'!$C$6:$L$47,10,FALSE))</f>
        <v>8</v>
      </c>
      <c r="X26" s="166">
        <f>IF(X25="","",VLOOKUP(X25,'【記載例】シフト記号表（勤務時間帯）'!$C$6:$L$47,10,FALSE))</f>
        <v>8</v>
      </c>
      <c r="Y26" s="166">
        <f>IF(Y25="","",VLOOKUP(Y25,'【記載例】シフト記号表（勤務時間帯）'!$C$6:$L$47,10,FALSE))</f>
        <v>8</v>
      </c>
      <c r="Z26" s="166" t="str">
        <f>IF(Z25="","",VLOOKUP(Z25,'【記載例】シフト記号表（勤務時間帯）'!$C$6:$L$47,10,FALSE))</f>
        <v/>
      </c>
      <c r="AA26" s="166" t="str">
        <f>IF(AA25="","",VLOOKUP(AA25,'【記載例】シフト記号表（勤務時間帯）'!$C$6:$L$47,10,FALSE))</f>
        <v/>
      </c>
      <c r="AB26" s="166">
        <f>IF(AB25="","",VLOOKUP(AB25,'【記載例】シフト記号表（勤務時間帯）'!$C$6:$L$47,10,FALSE))</f>
        <v>8</v>
      </c>
      <c r="AC26" s="182">
        <f>IF(AC25="","",VLOOKUP(AC25,'【記載例】シフト記号表（勤務時間帯）'!$C$6:$L$47,10,FALSE))</f>
        <v>8</v>
      </c>
      <c r="AD26" s="154">
        <f>IF(AD25="","",VLOOKUP(AD25,'【記載例】シフト記号表（勤務時間帯）'!$C$6:$L$47,10,FALSE))</f>
        <v>8</v>
      </c>
      <c r="AE26" s="166">
        <f>IF(AE25="","",VLOOKUP(AE25,'【記載例】シフト記号表（勤務時間帯）'!$C$6:$L$47,10,FALSE))</f>
        <v>8</v>
      </c>
      <c r="AF26" s="166">
        <f>IF(AF25="","",VLOOKUP(AF25,'【記載例】シフト記号表（勤務時間帯）'!$C$6:$L$47,10,FALSE))</f>
        <v>8</v>
      </c>
      <c r="AG26" s="166" t="str">
        <f>IF(AG25="","",VLOOKUP(AG25,'【記載例】シフト記号表（勤務時間帯）'!$C$6:$L$47,10,FALSE))</f>
        <v/>
      </c>
      <c r="AH26" s="166" t="str">
        <f>IF(AH25="","",VLOOKUP(AH25,'【記載例】シフト記号表（勤務時間帯）'!$C$6:$L$47,10,FALSE))</f>
        <v/>
      </c>
      <c r="AI26" s="166">
        <f>IF(AI25="","",VLOOKUP(AI25,'【記載例】シフト記号表（勤務時間帯）'!$C$6:$L$47,10,FALSE))</f>
        <v>8</v>
      </c>
      <c r="AJ26" s="182">
        <f>IF(AJ25="","",VLOOKUP(AJ25,'【記載例】シフト記号表（勤務時間帯）'!$C$6:$L$47,10,FALSE))</f>
        <v>8</v>
      </c>
      <c r="AK26" s="154">
        <f>IF(AK25="","",VLOOKUP(AK25,'【記載例】シフト記号表（勤務時間帯）'!$C$6:$L$47,10,FALSE))</f>
        <v>8</v>
      </c>
      <c r="AL26" s="166">
        <f>IF(AL25="","",VLOOKUP(AL25,'【記載例】シフト記号表（勤務時間帯）'!$C$6:$L$47,10,FALSE))</f>
        <v>8</v>
      </c>
      <c r="AM26" s="166">
        <f>IF(AM25="","",VLOOKUP(AM25,'【記載例】シフト記号表（勤務時間帯）'!$C$6:$L$47,10,FALSE))</f>
        <v>8</v>
      </c>
      <c r="AN26" s="166" t="str">
        <f>IF(AN25="","",VLOOKUP(AN25,'【記載例】シフト記号表（勤務時間帯）'!$C$6:$L$47,10,FALSE))</f>
        <v/>
      </c>
      <c r="AO26" s="166" t="str">
        <f>IF(AO25="","",VLOOKUP(AO25,'【記載例】シフト記号表（勤務時間帯）'!$C$6:$L$47,10,FALSE))</f>
        <v/>
      </c>
      <c r="AP26" s="166">
        <f>IF(AP25="","",VLOOKUP(AP25,'【記載例】シフト記号表（勤務時間帯）'!$C$6:$L$47,10,FALSE))</f>
        <v>8</v>
      </c>
      <c r="AQ26" s="182">
        <f>IF(AQ25="","",VLOOKUP(AQ25,'【記載例】シフト記号表（勤務時間帯）'!$C$6:$L$47,10,FALSE))</f>
        <v>8</v>
      </c>
      <c r="AR26" s="154">
        <f>IF(AR25="","",VLOOKUP(AR25,'【記載例】シフト記号表（勤務時間帯）'!$C$6:$L$47,10,FALSE))</f>
        <v>8</v>
      </c>
      <c r="AS26" s="166">
        <f>IF(AS25="","",VLOOKUP(AS25,'【記載例】シフト記号表（勤務時間帯）'!$C$6:$L$47,10,FALSE))</f>
        <v>8</v>
      </c>
      <c r="AT26" s="166">
        <f>IF(AT25="","",VLOOKUP(AT25,'【記載例】シフト記号表（勤務時間帯）'!$C$6:$L$47,10,FALSE))</f>
        <v>8</v>
      </c>
      <c r="AU26" s="166" t="str">
        <f>IF(AU25="","",VLOOKUP(AU25,'【記載例】シフト記号表（勤務時間帯）'!$C$6:$L$47,10,FALSE))</f>
        <v/>
      </c>
      <c r="AV26" s="166" t="str">
        <f>IF(AV25="","",VLOOKUP(AV25,'【記載例】シフト記号表（勤務時間帯）'!$C$6:$L$47,10,FALSE))</f>
        <v/>
      </c>
      <c r="AW26" s="166">
        <f>IF(AW25="","",VLOOKUP(AW25,'【記載例】シフト記号表（勤務時間帯）'!$C$6:$L$47,10,FALSE))</f>
        <v>8</v>
      </c>
      <c r="AX26" s="182">
        <f>IF(AX25="","",VLOOKUP(AX25,'【記載例】シフト記号表（勤務時間帯）'!$C$6:$L$47,10,FALSE))</f>
        <v>8</v>
      </c>
      <c r="AY26" s="154" t="str">
        <f>IF(AY25="","",VLOOKUP(AY25,'【記載例】シフト記号表（勤務時間帯）'!$C$6:$L$47,10,FALSE))</f>
        <v/>
      </c>
      <c r="AZ26" s="166" t="str">
        <f>IF(AZ25="","",VLOOKUP(AZ25,'【記載例】シフト記号表（勤務時間帯）'!$C$6:$L$47,10,FALSE))</f>
        <v/>
      </c>
      <c r="BA26" s="166" t="str">
        <f>IF(BA25="","",VLOOKUP(BA25,'【記載例】シフト記号表（勤務時間帯）'!$C$6:$L$47,10,FALSE))</f>
        <v/>
      </c>
      <c r="BB26" s="216">
        <f>IF($BE$3="４週",SUM(W26:AX26),IF($BE$3="暦月",SUM(W26:BA26),""))</f>
        <v>160</v>
      </c>
      <c r="BC26" s="225"/>
      <c r="BD26" s="234">
        <f>IF($BE$3="４週",BB26/4,IF($BE$3="暦月",(BB26/($BE$8/7)),""))</f>
        <v>40</v>
      </c>
      <c r="BE26" s="225"/>
      <c r="BF26" s="247"/>
      <c r="BG26" s="254"/>
      <c r="BH26" s="254"/>
      <c r="BI26" s="254"/>
      <c r="BJ26" s="264"/>
    </row>
    <row r="27" spans="2:62" ht="20.25" customHeight="1">
      <c r="B27" s="11">
        <f>B25+1</f>
        <v>6</v>
      </c>
      <c r="C27" s="25" t="s">
        <v>129</v>
      </c>
      <c r="D27" s="36"/>
      <c r="E27" s="43"/>
      <c r="F27" s="48"/>
      <c r="G27" s="43"/>
      <c r="H27" s="48"/>
      <c r="I27" s="57" t="s">
        <v>18</v>
      </c>
      <c r="J27" s="71"/>
      <c r="K27" s="77" t="s">
        <v>135</v>
      </c>
      <c r="L27" s="93"/>
      <c r="M27" s="93"/>
      <c r="N27" s="36"/>
      <c r="O27" s="100" t="s">
        <v>108</v>
      </c>
      <c r="P27" s="105"/>
      <c r="Q27" s="105"/>
      <c r="R27" s="105"/>
      <c r="S27" s="116"/>
      <c r="T27" s="126" t="s">
        <v>36</v>
      </c>
      <c r="U27" s="133"/>
      <c r="V27" s="144"/>
      <c r="W27" s="155" t="s">
        <v>65</v>
      </c>
      <c r="X27" s="167" t="s">
        <v>58</v>
      </c>
      <c r="Y27" s="167" t="s">
        <v>66</v>
      </c>
      <c r="Z27" s="167" t="s">
        <v>66</v>
      </c>
      <c r="AA27" s="167"/>
      <c r="AB27" s="167" t="s">
        <v>69</v>
      </c>
      <c r="AC27" s="183"/>
      <c r="AD27" s="155"/>
      <c r="AE27" s="167" t="s">
        <v>65</v>
      </c>
      <c r="AF27" s="167" t="s">
        <v>58</v>
      </c>
      <c r="AG27" s="167" t="s">
        <v>66</v>
      </c>
      <c r="AH27" s="167" t="s">
        <v>66</v>
      </c>
      <c r="AI27" s="167"/>
      <c r="AJ27" s="183" t="s">
        <v>69</v>
      </c>
      <c r="AK27" s="155" t="s">
        <v>69</v>
      </c>
      <c r="AL27" s="167"/>
      <c r="AM27" s="167" t="s">
        <v>65</v>
      </c>
      <c r="AN27" s="167" t="s">
        <v>58</v>
      </c>
      <c r="AO27" s="167" t="s">
        <v>66</v>
      </c>
      <c r="AP27" s="167" t="s">
        <v>66</v>
      </c>
      <c r="AQ27" s="183"/>
      <c r="AR27" s="155" t="s">
        <v>69</v>
      </c>
      <c r="AS27" s="167"/>
      <c r="AT27" s="167"/>
      <c r="AU27" s="167" t="s">
        <v>65</v>
      </c>
      <c r="AV27" s="167" t="s">
        <v>58</v>
      </c>
      <c r="AW27" s="167" t="s">
        <v>66</v>
      </c>
      <c r="AX27" s="183" t="s">
        <v>66</v>
      </c>
      <c r="AY27" s="155"/>
      <c r="AZ27" s="167"/>
      <c r="BA27" s="210"/>
      <c r="BB27" s="217"/>
      <c r="BC27" s="226"/>
      <c r="BD27" s="235"/>
      <c r="BE27" s="243"/>
      <c r="BF27" s="248"/>
      <c r="BG27" s="255"/>
      <c r="BH27" s="255"/>
      <c r="BI27" s="255"/>
      <c r="BJ27" s="265"/>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102</v>
      </c>
      <c r="U28" s="130"/>
      <c r="V28" s="141"/>
      <c r="W28" s="154">
        <f>IF(W27="","",VLOOKUP(W27,'【記載例】シフト記号表（勤務時間帯）'!$C$6:$L$47,10,FALSE))</f>
        <v>8</v>
      </c>
      <c r="X28" s="166">
        <f>IF(X27="","",VLOOKUP(X27,'【記載例】シフト記号表（勤務時間帯）'!$C$6:$L$47,10,FALSE))</f>
        <v>8</v>
      </c>
      <c r="Y28" s="166">
        <f>IF(Y27="","",VLOOKUP(Y27,'【記載例】シフト記号表（勤務時間帯）'!$C$6:$L$47,10,FALSE))</f>
        <v>7.9999999999999982</v>
      </c>
      <c r="Z28" s="166">
        <f>IF(Z27="","",VLOOKUP(Z27,'【記載例】シフト記号表（勤務時間帯）'!$C$6:$L$47,10,FALSE))</f>
        <v>7.9999999999999982</v>
      </c>
      <c r="AA28" s="166" t="str">
        <f>IF(AA27="","",VLOOKUP(AA27,'【記載例】シフト記号表（勤務時間帯）'!$C$6:$L$47,10,FALSE))</f>
        <v/>
      </c>
      <c r="AB28" s="166">
        <f>IF(AB27="","",VLOOKUP(AB27,'【記載例】シフト記号表（勤務時間帯）'!$C$6:$L$47,10,FALSE))</f>
        <v>8</v>
      </c>
      <c r="AC28" s="182" t="str">
        <f>IF(AC27="","",VLOOKUP(AC27,'【記載例】シフト記号表（勤務時間帯）'!$C$6:$L$47,10,FALSE))</f>
        <v/>
      </c>
      <c r="AD28" s="154" t="str">
        <f>IF(AD27="","",VLOOKUP(AD27,'【記載例】シフト記号表（勤務時間帯）'!$C$6:$L$47,10,FALSE))</f>
        <v/>
      </c>
      <c r="AE28" s="166">
        <f>IF(AE27="","",VLOOKUP(AE27,'【記載例】シフト記号表（勤務時間帯）'!$C$6:$L$47,10,FALSE))</f>
        <v>8</v>
      </c>
      <c r="AF28" s="166">
        <f>IF(AF27="","",VLOOKUP(AF27,'【記載例】シフト記号表（勤務時間帯）'!$C$6:$L$47,10,FALSE))</f>
        <v>8</v>
      </c>
      <c r="AG28" s="166">
        <f>IF(AG27="","",VLOOKUP(AG27,'【記載例】シフト記号表（勤務時間帯）'!$C$6:$L$47,10,FALSE))</f>
        <v>7.9999999999999982</v>
      </c>
      <c r="AH28" s="166">
        <f>IF(AH27="","",VLOOKUP(AH27,'【記載例】シフト記号表（勤務時間帯）'!$C$6:$L$47,10,FALSE))</f>
        <v>7.9999999999999982</v>
      </c>
      <c r="AI28" s="166" t="str">
        <f>IF(AI27="","",VLOOKUP(AI27,'【記載例】シフト記号表（勤務時間帯）'!$C$6:$L$47,10,FALSE))</f>
        <v/>
      </c>
      <c r="AJ28" s="182">
        <f>IF(AJ27="","",VLOOKUP(AJ27,'【記載例】シフト記号表（勤務時間帯）'!$C$6:$L$47,10,FALSE))</f>
        <v>8</v>
      </c>
      <c r="AK28" s="154">
        <f>IF(AK27="","",VLOOKUP(AK27,'【記載例】シフト記号表（勤務時間帯）'!$C$6:$L$47,10,FALSE))</f>
        <v>8</v>
      </c>
      <c r="AL28" s="166" t="str">
        <f>IF(AL27="","",VLOOKUP(AL27,'【記載例】シフト記号表（勤務時間帯）'!$C$6:$L$47,10,FALSE))</f>
        <v/>
      </c>
      <c r="AM28" s="166">
        <f>IF(AM27="","",VLOOKUP(AM27,'【記載例】シフト記号表（勤務時間帯）'!$C$6:$L$47,10,FALSE))</f>
        <v>8</v>
      </c>
      <c r="AN28" s="166">
        <f>IF(AN27="","",VLOOKUP(AN27,'【記載例】シフト記号表（勤務時間帯）'!$C$6:$L$47,10,FALSE))</f>
        <v>8</v>
      </c>
      <c r="AO28" s="166">
        <f>IF(AO27="","",VLOOKUP(AO27,'【記載例】シフト記号表（勤務時間帯）'!$C$6:$L$47,10,FALSE))</f>
        <v>7.9999999999999982</v>
      </c>
      <c r="AP28" s="166">
        <f>IF(AP27="","",VLOOKUP(AP27,'【記載例】シフト記号表（勤務時間帯）'!$C$6:$L$47,10,FALSE))</f>
        <v>7.9999999999999982</v>
      </c>
      <c r="AQ28" s="182" t="str">
        <f>IF(AQ27="","",VLOOKUP(AQ27,'【記載例】シフト記号表（勤務時間帯）'!$C$6:$L$47,10,FALSE))</f>
        <v/>
      </c>
      <c r="AR28" s="154">
        <f>IF(AR27="","",VLOOKUP(AR27,'【記載例】シフト記号表（勤務時間帯）'!$C$6:$L$47,10,FALSE))</f>
        <v>8</v>
      </c>
      <c r="AS28" s="166" t="str">
        <f>IF(AS27="","",VLOOKUP(AS27,'【記載例】シフト記号表（勤務時間帯）'!$C$6:$L$47,10,FALSE))</f>
        <v/>
      </c>
      <c r="AT28" s="166" t="str">
        <f>IF(AT27="","",VLOOKUP(AT27,'【記載例】シフト記号表（勤務時間帯）'!$C$6:$L$47,10,FALSE))</f>
        <v/>
      </c>
      <c r="AU28" s="166">
        <f>IF(AU27="","",VLOOKUP(AU27,'【記載例】シフト記号表（勤務時間帯）'!$C$6:$L$47,10,FALSE))</f>
        <v>8</v>
      </c>
      <c r="AV28" s="166">
        <f>IF(AV27="","",VLOOKUP(AV27,'【記載例】シフト記号表（勤務時間帯）'!$C$6:$L$47,10,FALSE))</f>
        <v>8</v>
      </c>
      <c r="AW28" s="166">
        <f>IF(AW27="","",VLOOKUP(AW27,'【記載例】シフト記号表（勤務時間帯）'!$C$6:$L$47,10,FALSE))</f>
        <v>7.9999999999999982</v>
      </c>
      <c r="AX28" s="182">
        <f>IF(AX27="","",VLOOKUP(AX27,'【記載例】シフト記号表（勤務時間帯）'!$C$6:$L$47,10,FALSE))</f>
        <v>7.9999999999999982</v>
      </c>
      <c r="AY28" s="154" t="str">
        <f>IF(AY27="","",VLOOKUP(AY27,'【記載例】シフト記号表（勤務時間帯）'!$C$6:$L$47,10,FALSE))</f>
        <v/>
      </c>
      <c r="AZ28" s="166" t="str">
        <f>IF(AZ27="","",VLOOKUP(AZ27,'【記載例】シフト記号表（勤務時間帯）'!$C$6:$L$47,10,FALSE))</f>
        <v/>
      </c>
      <c r="BA28" s="166" t="str">
        <f>IF(BA27="","",VLOOKUP(BA27,'【記載例】シフト記号表（勤務時間帯）'!$C$6:$L$47,10,FALSE))</f>
        <v/>
      </c>
      <c r="BB28" s="216">
        <f>IF($BE$3="４週",SUM(W28:AX28),IF($BE$3="暦月",SUM(W28:BA28),""))</f>
        <v>160</v>
      </c>
      <c r="BC28" s="225"/>
      <c r="BD28" s="234">
        <f>IF($BE$3="４週",BB28/4,IF($BE$3="暦月",(BB28/($BE$8/7)),""))</f>
        <v>40</v>
      </c>
      <c r="BE28" s="225"/>
      <c r="BF28" s="247"/>
      <c r="BG28" s="254"/>
      <c r="BH28" s="254"/>
      <c r="BI28" s="254"/>
      <c r="BJ28" s="264"/>
    </row>
    <row r="29" spans="2:62" ht="20.25" customHeight="1">
      <c r="B29" s="11">
        <f>B27+1</f>
        <v>7</v>
      </c>
      <c r="C29" s="25" t="s">
        <v>129</v>
      </c>
      <c r="D29" s="36"/>
      <c r="E29" s="43"/>
      <c r="F29" s="48"/>
      <c r="G29" s="43"/>
      <c r="H29" s="48"/>
      <c r="I29" s="57" t="s">
        <v>12</v>
      </c>
      <c r="J29" s="71"/>
      <c r="K29" s="77" t="s">
        <v>135</v>
      </c>
      <c r="L29" s="93"/>
      <c r="M29" s="93"/>
      <c r="N29" s="36"/>
      <c r="O29" s="100" t="s">
        <v>50</v>
      </c>
      <c r="P29" s="105"/>
      <c r="Q29" s="105"/>
      <c r="R29" s="105"/>
      <c r="S29" s="116"/>
      <c r="T29" s="124" t="s">
        <v>36</v>
      </c>
      <c r="U29" s="131"/>
      <c r="V29" s="142"/>
      <c r="W29" s="155" t="s">
        <v>70</v>
      </c>
      <c r="X29" s="167" t="s">
        <v>70</v>
      </c>
      <c r="Y29" s="167" t="s">
        <v>70</v>
      </c>
      <c r="Z29" s="167"/>
      <c r="AA29" s="167"/>
      <c r="AB29" s="167" t="s">
        <v>70</v>
      </c>
      <c r="AC29" s="183" t="s">
        <v>70</v>
      </c>
      <c r="AD29" s="155" t="s">
        <v>70</v>
      </c>
      <c r="AE29" s="167" t="s">
        <v>70</v>
      </c>
      <c r="AF29" s="167" t="s">
        <v>70</v>
      </c>
      <c r="AG29" s="167"/>
      <c r="AH29" s="167"/>
      <c r="AI29" s="167" t="s">
        <v>70</v>
      </c>
      <c r="AJ29" s="183" t="s">
        <v>70</v>
      </c>
      <c r="AK29" s="155" t="s">
        <v>70</v>
      </c>
      <c r="AL29" s="167" t="s">
        <v>70</v>
      </c>
      <c r="AM29" s="167" t="s">
        <v>70</v>
      </c>
      <c r="AN29" s="167"/>
      <c r="AO29" s="167"/>
      <c r="AP29" s="167" t="s">
        <v>70</v>
      </c>
      <c r="AQ29" s="183" t="s">
        <v>70</v>
      </c>
      <c r="AR29" s="155" t="s">
        <v>70</v>
      </c>
      <c r="AS29" s="167" t="s">
        <v>70</v>
      </c>
      <c r="AT29" s="167" t="s">
        <v>70</v>
      </c>
      <c r="AU29" s="167"/>
      <c r="AV29" s="167"/>
      <c r="AW29" s="167" t="s">
        <v>70</v>
      </c>
      <c r="AX29" s="183" t="s">
        <v>70</v>
      </c>
      <c r="AY29" s="155"/>
      <c r="AZ29" s="167"/>
      <c r="BA29" s="210"/>
      <c r="BB29" s="217"/>
      <c r="BC29" s="226"/>
      <c r="BD29" s="235"/>
      <c r="BE29" s="243"/>
      <c r="BF29" s="248"/>
      <c r="BG29" s="255"/>
      <c r="BH29" s="255"/>
      <c r="BI29" s="255"/>
      <c r="BJ29" s="265"/>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102</v>
      </c>
      <c r="U30" s="130"/>
      <c r="V30" s="141"/>
      <c r="W30" s="154">
        <f>IF(W29="","",VLOOKUP(W29,'【記載例】シフト記号表（勤務時間帯）'!$C$6:$L$47,10,FALSE))</f>
        <v>3.9999999999999991</v>
      </c>
      <c r="X30" s="166">
        <f>IF(X29="","",VLOOKUP(X29,'【記載例】シフト記号表（勤務時間帯）'!$C$6:$L$47,10,FALSE))</f>
        <v>3.9999999999999991</v>
      </c>
      <c r="Y30" s="166">
        <f>IF(Y29="","",VLOOKUP(Y29,'【記載例】シフト記号表（勤務時間帯）'!$C$6:$L$47,10,FALSE))</f>
        <v>3.9999999999999991</v>
      </c>
      <c r="Z30" s="166" t="str">
        <f>IF(Z29="","",VLOOKUP(Z29,'【記載例】シフト記号表（勤務時間帯）'!$C$6:$L$47,10,FALSE))</f>
        <v/>
      </c>
      <c r="AA30" s="166" t="str">
        <f>IF(AA29="","",VLOOKUP(AA29,'【記載例】シフト記号表（勤務時間帯）'!$C$6:$L$47,10,FALSE))</f>
        <v/>
      </c>
      <c r="AB30" s="166">
        <f>IF(AB29="","",VLOOKUP(AB29,'【記載例】シフト記号表（勤務時間帯）'!$C$6:$L$47,10,FALSE))</f>
        <v>3.9999999999999991</v>
      </c>
      <c r="AC30" s="182">
        <f>IF(AC29="","",VLOOKUP(AC29,'【記載例】シフト記号表（勤務時間帯）'!$C$6:$L$47,10,FALSE))</f>
        <v>3.9999999999999991</v>
      </c>
      <c r="AD30" s="154">
        <f>IF(AD29="","",VLOOKUP(AD29,'【記載例】シフト記号表（勤務時間帯）'!$C$6:$L$47,10,FALSE))</f>
        <v>3.9999999999999991</v>
      </c>
      <c r="AE30" s="166">
        <f>IF(AE29="","",VLOOKUP(AE29,'【記載例】シフト記号表（勤務時間帯）'!$C$6:$L$47,10,FALSE))</f>
        <v>3.9999999999999991</v>
      </c>
      <c r="AF30" s="166">
        <f>IF(AF29="","",VLOOKUP(AF29,'【記載例】シフト記号表（勤務時間帯）'!$C$6:$L$47,10,FALSE))</f>
        <v>3.9999999999999991</v>
      </c>
      <c r="AG30" s="166" t="str">
        <f>IF(AG29="","",VLOOKUP(AG29,'【記載例】シフト記号表（勤務時間帯）'!$C$6:$L$47,10,FALSE))</f>
        <v/>
      </c>
      <c r="AH30" s="166" t="str">
        <f>IF(AH29="","",VLOOKUP(AH29,'【記載例】シフト記号表（勤務時間帯）'!$C$6:$L$47,10,FALSE))</f>
        <v/>
      </c>
      <c r="AI30" s="166">
        <f>IF(AI29="","",VLOOKUP(AI29,'【記載例】シフト記号表（勤務時間帯）'!$C$6:$L$47,10,FALSE))</f>
        <v>3.9999999999999991</v>
      </c>
      <c r="AJ30" s="182">
        <f>IF(AJ29="","",VLOOKUP(AJ29,'【記載例】シフト記号表（勤務時間帯）'!$C$6:$L$47,10,FALSE))</f>
        <v>3.9999999999999991</v>
      </c>
      <c r="AK30" s="154">
        <f>IF(AK29="","",VLOOKUP(AK29,'【記載例】シフト記号表（勤務時間帯）'!$C$6:$L$47,10,FALSE))</f>
        <v>3.9999999999999991</v>
      </c>
      <c r="AL30" s="166">
        <f>IF(AL29="","",VLOOKUP(AL29,'【記載例】シフト記号表（勤務時間帯）'!$C$6:$L$47,10,FALSE))</f>
        <v>3.9999999999999991</v>
      </c>
      <c r="AM30" s="166">
        <f>IF(AM29="","",VLOOKUP(AM29,'【記載例】シフト記号表（勤務時間帯）'!$C$6:$L$47,10,FALSE))</f>
        <v>3.9999999999999991</v>
      </c>
      <c r="AN30" s="166" t="str">
        <f>IF(AN29="","",VLOOKUP(AN29,'【記載例】シフト記号表（勤務時間帯）'!$C$6:$L$47,10,FALSE))</f>
        <v/>
      </c>
      <c r="AO30" s="166" t="str">
        <f>IF(AO29="","",VLOOKUP(AO29,'【記載例】シフト記号表（勤務時間帯）'!$C$6:$L$47,10,FALSE))</f>
        <v/>
      </c>
      <c r="AP30" s="166">
        <f>IF(AP29="","",VLOOKUP(AP29,'【記載例】シフト記号表（勤務時間帯）'!$C$6:$L$47,10,FALSE))</f>
        <v>3.9999999999999991</v>
      </c>
      <c r="AQ30" s="182">
        <f>IF(AQ29="","",VLOOKUP(AQ29,'【記載例】シフト記号表（勤務時間帯）'!$C$6:$L$47,10,FALSE))</f>
        <v>3.9999999999999991</v>
      </c>
      <c r="AR30" s="154">
        <f>IF(AR29="","",VLOOKUP(AR29,'【記載例】シフト記号表（勤務時間帯）'!$C$6:$L$47,10,FALSE))</f>
        <v>3.9999999999999991</v>
      </c>
      <c r="AS30" s="166">
        <f>IF(AS29="","",VLOOKUP(AS29,'【記載例】シフト記号表（勤務時間帯）'!$C$6:$L$47,10,FALSE))</f>
        <v>3.9999999999999991</v>
      </c>
      <c r="AT30" s="166">
        <f>IF(AT29="","",VLOOKUP(AT29,'【記載例】シフト記号表（勤務時間帯）'!$C$6:$L$47,10,FALSE))</f>
        <v>3.9999999999999991</v>
      </c>
      <c r="AU30" s="166" t="str">
        <f>IF(AU29="","",VLOOKUP(AU29,'【記載例】シフト記号表（勤務時間帯）'!$C$6:$L$47,10,FALSE))</f>
        <v/>
      </c>
      <c r="AV30" s="166" t="str">
        <f>IF(AV29="","",VLOOKUP(AV29,'【記載例】シフト記号表（勤務時間帯）'!$C$6:$L$47,10,FALSE))</f>
        <v/>
      </c>
      <c r="AW30" s="166">
        <f>IF(AW29="","",VLOOKUP(AW29,'【記載例】シフト記号表（勤務時間帯）'!$C$6:$L$47,10,FALSE))</f>
        <v>3.9999999999999991</v>
      </c>
      <c r="AX30" s="182">
        <f>IF(AX29="","",VLOOKUP(AX29,'【記載例】シフト記号表（勤務時間帯）'!$C$6:$L$47,10,FALSE))</f>
        <v>3.9999999999999991</v>
      </c>
      <c r="AY30" s="154" t="str">
        <f>IF(AY29="","",VLOOKUP(AY29,'【記載例】シフト記号表（勤務時間帯）'!$C$6:$L$47,10,FALSE))</f>
        <v/>
      </c>
      <c r="AZ30" s="166" t="str">
        <f>IF(AZ29="","",VLOOKUP(AZ29,'【記載例】シフト記号表（勤務時間帯）'!$C$6:$L$47,10,FALSE))</f>
        <v/>
      </c>
      <c r="BA30" s="166" t="str">
        <f>IF(BA29="","",VLOOKUP(BA29,'【記載例】シフト記号表（勤務時間帯）'!$C$6:$L$47,10,FALSE))</f>
        <v/>
      </c>
      <c r="BB30" s="216">
        <f>IF($BE$3="４週",SUM(W30:AX30),IF($BE$3="暦月",SUM(W30:BA30),""))</f>
        <v>79.999999999999986</v>
      </c>
      <c r="BC30" s="225"/>
      <c r="BD30" s="234">
        <f>IF($BE$3="４週",BB30/4,IF($BE$3="暦月",(BB30/($BE$8/7)),""))</f>
        <v>19.999999999999996</v>
      </c>
      <c r="BE30" s="225"/>
      <c r="BF30" s="247"/>
      <c r="BG30" s="254"/>
      <c r="BH30" s="254"/>
      <c r="BI30" s="254"/>
      <c r="BJ30" s="264"/>
    </row>
    <row r="31" spans="2:62" ht="20.25" customHeight="1">
      <c r="B31" s="11">
        <f>B29+1</f>
        <v>8</v>
      </c>
      <c r="C31" s="25" t="s">
        <v>129</v>
      </c>
      <c r="D31" s="36"/>
      <c r="E31" s="43"/>
      <c r="F31" s="48"/>
      <c r="G31" s="43"/>
      <c r="H31" s="48"/>
      <c r="I31" s="57" t="s">
        <v>18</v>
      </c>
      <c r="J31" s="71"/>
      <c r="K31" s="77" t="s">
        <v>135</v>
      </c>
      <c r="L31" s="93"/>
      <c r="M31" s="93"/>
      <c r="N31" s="36"/>
      <c r="O31" s="100" t="s">
        <v>237</v>
      </c>
      <c r="P31" s="105"/>
      <c r="Q31" s="105"/>
      <c r="R31" s="105"/>
      <c r="S31" s="116"/>
      <c r="T31" s="124" t="s">
        <v>36</v>
      </c>
      <c r="U31" s="131"/>
      <c r="V31" s="142"/>
      <c r="W31" s="155"/>
      <c r="X31" s="167"/>
      <c r="Y31" s="167" t="s">
        <v>43</v>
      </c>
      <c r="Z31" s="167" t="s">
        <v>43</v>
      </c>
      <c r="AA31" s="167" t="s">
        <v>43</v>
      </c>
      <c r="AB31" s="167" t="s">
        <v>43</v>
      </c>
      <c r="AC31" s="183" t="s">
        <v>43</v>
      </c>
      <c r="AD31" s="155"/>
      <c r="AE31" s="167"/>
      <c r="AF31" s="167" t="s">
        <v>43</v>
      </c>
      <c r="AG31" s="167" t="s">
        <v>43</v>
      </c>
      <c r="AH31" s="167" t="s">
        <v>43</v>
      </c>
      <c r="AI31" s="167" t="s">
        <v>43</v>
      </c>
      <c r="AJ31" s="183" t="s">
        <v>43</v>
      </c>
      <c r="AK31" s="155"/>
      <c r="AL31" s="167"/>
      <c r="AM31" s="167" t="s">
        <v>43</v>
      </c>
      <c r="AN31" s="167" t="s">
        <v>43</v>
      </c>
      <c r="AO31" s="167" t="s">
        <v>43</v>
      </c>
      <c r="AP31" s="167" t="s">
        <v>43</v>
      </c>
      <c r="AQ31" s="183" t="s">
        <v>43</v>
      </c>
      <c r="AR31" s="155"/>
      <c r="AS31" s="167"/>
      <c r="AT31" s="167" t="s">
        <v>43</v>
      </c>
      <c r="AU31" s="167" t="s">
        <v>43</v>
      </c>
      <c r="AV31" s="167" t="s">
        <v>43</v>
      </c>
      <c r="AW31" s="167" t="s">
        <v>43</v>
      </c>
      <c r="AX31" s="183" t="s">
        <v>43</v>
      </c>
      <c r="AY31" s="155"/>
      <c r="AZ31" s="167"/>
      <c r="BA31" s="210"/>
      <c r="BB31" s="217"/>
      <c r="BC31" s="226"/>
      <c r="BD31" s="235"/>
      <c r="BE31" s="243"/>
      <c r="BF31" s="248"/>
      <c r="BG31" s="255"/>
      <c r="BH31" s="255"/>
      <c r="BI31" s="255"/>
      <c r="BJ31" s="265"/>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102</v>
      </c>
      <c r="U32" s="130"/>
      <c r="V32" s="141"/>
      <c r="W32" s="154" t="str">
        <f>IF(W31="","",VLOOKUP(W31,'【記載例】シフト記号表（勤務時間帯）'!$C$6:$L$47,10,FALSE))</f>
        <v/>
      </c>
      <c r="X32" s="166" t="str">
        <f>IF(X31="","",VLOOKUP(X31,'【記載例】シフト記号表（勤務時間帯）'!$C$6:$L$47,10,FALSE))</f>
        <v/>
      </c>
      <c r="Y32" s="166">
        <f>IF(Y31="","",VLOOKUP(Y31,'【記載例】シフト記号表（勤務時間帯）'!$C$6:$L$47,10,FALSE))</f>
        <v>8</v>
      </c>
      <c r="Z32" s="166">
        <f>IF(Z31="","",VLOOKUP(Z31,'【記載例】シフト記号表（勤務時間帯）'!$C$6:$L$47,10,FALSE))</f>
        <v>8</v>
      </c>
      <c r="AA32" s="166">
        <f>IF(AA31="","",VLOOKUP(AA31,'【記載例】シフト記号表（勤務時間帯）'!$C$6:$L$47,10,FALSE))</f>
        <v>8</v>
      </c>
      <c r="AB32" s="166">
        <f>IF(AB31="","",VLOOKUP(AB31,'【記載例】シフト記号表（勤務時間帯）'!$C$6:$L$47,10,FALSE))</f>
        <v>8</v>
      </c>
      <c r="AC32" s="182">
        <f>IF(AC31="","",VLOOKUP(AC31,'【記載例】シフト記号表（勤務時間帯）'!$C$6:$L$47,10,FALSE))</f>
        <v>8</v>
      </c>
      <c r="AD32" s="154" t="str">
        <f>IF(AD31="","",VLOOKUP(AD31,'【記載例】シフト記号表（勤務時間帯）'!$C$6:$L$47,10,FALSE))</f>
        <v/>
      </c>
      <c r="AE32" s="166" t="str">
        <f>IF(AE31="","",VLOOKUP(AE31,'【記載例】シフト記号表（勤務時間帯）'!$C$6:$L$47,10,FALSE))</f>
        <v/>
      </c>
      <c r="AF32" s="166">
        <f>IF(AF31="","",VLOOKUP(AF31,'【記載例】シフト記号表（勤務時間帯）'!$C$6:$L$47,10,FALSE))</f>
        <v>8</v>
      </c>
      <c r="AG32" s="166">
        <f>IF(AG31="","",VLOOKUP(AG31,'【記載例】シフト記号表（勤務時間帯）'!$C$6:$L$47,10,FALSE))</f>
        <v>8</v>
      </c>
      <c r="AH32" s="166">
        <f>IF(AH31="","",VLOOKUP(AH31,'【記載例】シフト記号表（勤務時間帯）'!$C$6:$L$47,10,FALSE))</f>
        <v>8</v>
      </c>
      <c r="AI32" s="166">
        <f>IF(AI31="","",VLOOKUP(AI31,'【記載例】シフト記号表（勤務時間帯）'!$C$6:$L$47,10,FALSE))</f>
        <v>8</v>
      </c>
      <c r="AJ32" s="182">
        <f>IF(AJ31="","",VLOOKUP(AJ31,'【記載例】シフト記号表（勤務時間帯）'!$C$6:$L$47,10,FALSE))</f>
        <v>8</v>
      </c>
      <c r="AK32" s="154" t="str">
        <f>IF(AK31="","",VLOOKUP(AK31,'【記載例】シフト記号表（勤務時間帯）'!$C$6:$L$47,10,FALSE))</f>
        <v/>
      </c>
      <c r="AL32" s="166" t="str">
        <f>IF(AL31="","",VLOOKUP(AL31,'【記載例】シフト記号表（勤務時間帯）'!$C$6:$L$47,10,FALSE))</f>
        <v/>
      </c>
      <c r="AM32" s="166">
        <f>IF(AM31="","",VLOOKUP(AM31,'【記載例】シフト記号表（勤務時間帯）'!$C$6:$L$47,10,FALSE))</f>
        <v>8</v>
      </c>
      <c r="AN32" s="166">
        <f>IF(AN31="","",VLOOKUP(AN31,'【記載例】シフト記号表（勤務時間帯）'!$C$6:$L$47,10,FALSE))</f>
        <v>8</v>
      </c>
      <c r="AO32" s="166">
        <f>IF(AO31="","",VLOOKUP(AO31,'【記載例】シフト記号表（勤務時間帯）'!$C$6:$L$47,10,FALSE))</f>
        <v>8</v>
      </c>
      <c r="AP32" s="166">
        <f>IF(AP31="","",VLOOKUP(AP31,'【記載例】シフト記号表（勤務時間帯）'!$C$6:$L$47,10,FALSE))</f>
        <v>8</v>
      </c>
      <c r="AQ32" s="182">
        <f>IF(AQ31="","",VLOOKUP(AQ31,'【記載例】シフト記号表（勤務時間帯）'!$C$6:$L$47,10,FALSE))</f>
        <v>8</v>
      </c>
      <c r="AR32" s="154" t="str">
        <f>IF(AR31="","",VLOOKUP(AR31,'【記載例】シフト記号表（勤務時間帯）'!$C$6:$L$47,10,FALSE))</f>
        <v/>
      </c>
      <c r="AS32" s="166" t="str">
        <f>IF(AS31="","",VLOOKUP(AS31,'【記載例】シフト記号表（勤務時間帯）'!$C$6:$L$47,10,FALSE))</f>
        <v/>
      </c>
      <c r="AT32" s="166">
        <f>IF(AT31="","",VLOOKUP(AT31,'【記載例】シフト記号表（勤務時間帯）'!$C$6:$L$47,10,FALSE))</f>
        <v>8</v>
      </c>
      <c r="AU32" s="166">
        <f>IF(AU31="","",VLOOKUP(AU31,'【記載例】シフト記号表（勤務時間帯）'!$C$6:$L$47,10,FALSE))</f>
        <v>8</v>
      </c>
      <c r="AV32" s="166">
        <f>IF(AV31="","",VLOOKUP(AV31,'【記載例】シフト記号表（勤務時間帯）'!$C$6:$L$47,10,FALSE))</f>
        <v>8</v>
      </c>
      <c r="AW32" s="166">
        <f>IF(AW31="","",VLOOKUP(AW31,'【記載例】シフト記号表（勤務時間帯）'!$C$6:$L$47,10,FALSE))</f>
        <v>8</v>
      </c>
      <c r="AX32" s="182">
        <f>IF(AX31="","",VLOOKUP(AX31,'【記載例】シフト記号表（勤務時間帯）'!$C$6:$L$47,10,FALSE))</f>
        <v>8</v>
      </c>
      <c r="AY32" s="154" t="str">
        <f>IF(AY31="","",VLOOKUP(AY31,'【記載例】シフト記号表（勤務時間帯）'!$C$6:$L$47,10,FALSE))</f>
        <v/>
      </c>
      <c r="AZ32" s="166" t="str">
        <f>IF(AZ31="","",VLOOKUP(AZ31,'【記載例】シフト記号表（勤務時間帯）'!$C$6:$L$47,10,FALSE))</f>
        <v/>
      </c>
      <c r="BA32" s="166" t="str">
        <f>IF(BA31="","",VLOOKUP(BA31,'【記載例】シフト記号表（勤務時間帯）'!$C$6:$L$47,10,FALSE))</f>
        <v/>
      </c>
      <c r="BB32" s="216">
        <f>IF($BE$3="４週",SUM(W32:AX32),IF($BE$3="暦月",SUM(W32:BA32),""))</f>
        <v>160</v>
      </c>
      <c r="BC32" s="225"/>
      <c r="BD32" s="234">
        <f>IF($BE$3="４週",BB32/4,IF($BE$3="暦月",(BB32/($BE$8/7)),""))</f>
        <v>40</v>
      </c>
      <c r="BE32" s="225"/>
      <c r="BF32" s="247"/>
      <c r="BG32" s="254"/>
      <c r="BH32" s="254"/>
      <c r="BI32" s="254"/>
      <c r="BJ32" s="264"/>
    </row>
    <row r="33" spans="2:62" ht="20.25" customHeight="1">
      <c r="B33" s="11">
        <f>B31+1</f>
        <v>9</v>
      </c>
      <c r="C33" s="25" t="s">
        <v>131</v>
      </c>
      <c r="D33" s="36"/>
      <c r="E33" s="43"/>
      <c r="F33" s="48"/>
      <c r="G33" s="43"/>
      <c r="H33" s="48"/>
      <c r="I33" s="57" t="s">
        <v>18</v>
      </c>
      <c r="J33" s="71"/>
      <c r="K33" s="77" t="s">
        <v>38</v>
      </c>
      <c r="L33" s="93"/>
      <c r="M33" s="93"/>
      <c r="N33" s="36"/>
      <c r="O33" s="100" t="s">
        <v>92</v>
      </c>
      <c r="P33" s="105"/>
      <c r="Q33" s="105"/>
      <c r="R33" s="105"/>
      <c r="S33" s="116"/>
      <c r="T33" s="124" t="s">
        <v>36</v>
      </c>
      <c r="U33" s="131"/>
      <c r="V33" s="142"/>
      <c r="W33" s="155" t="s">
        <v>43</v>
      </c>
      <c r="X33" s="167" t="s">
        <v>43</v>
      </c>
      <c r="Y33" s="167" t="s">
        <v>43</v>
      </c>
      <c r="Z33" s="167"/>
      <c r="AA33" s="167"/>
      <c r="AB33" s="167" t="s">
        <v>43</v>
      </c>
      <c r="AC33" s="183" t="s">
        <v>43</v>
      </c>
      <c r="AD33" s="155" t="s">
        <v>43</v>
      </c>
      <c r="AE33" s="167" t="s">
        <v>43</v>
      </c>
      <c r="AF33" s="167" t="s">
        <v>43</v>
      </c>
      <c r="AG33" s="167"/>
      <c r="AH33" s="167"/>
      <c r="AI33" s="167" t="s">
        <v>43</v>
      </c>
      <c r="AJ33" s="183" t="s">
        <v>43</v>
      </c>
      <c r="AK33" s="155" t="s">
        <v>43</v>
      </c>
      <c r="AL33" s="167" t="s">
        <v>43</v>
      </c>
      <c r="AM33" s="167" t="s">
        <v>43</v>
      </c>
      <c r="AN33" s="167"/>
      <c r="AO33" s="167"/>
      <c r="AP33" s="167" t="s">
        <v>43</v>
      </c>
      <c r="AQ33" s="183" t="s">
        <v>43</v>
      </c>
      <c r="AR33" s="155" t="s">
        <v>43</v>
      </c>
      <c r="AS33" s="167" t="s">
        <v>43</v>
      </c>
      <c r="AT33" s="167" t="s">
        <v>43</v>
      </c>
      <c r="AU33" s="167"/>
      <c r="AV33" s="167"/>
      <c r="AW33" s="167" t="s">
        <v>43</v>
      </c>
      <c r="AX33" s="183" t="s">
        <v>43</v>
      </c>
      <c r="AY33" s="155"/>
      <c r="AZ33" s="167"/>
      <c r="BA33" s="210"/>
      <c r="BB33" s="217"/>
      <c r="BC33" s="226"/>
      <c r="BD33" s="235"/>
      <c r="BE33" s="243"/>
      <c r="BF33" s="248"/>
      <c r="BG33" s="255"/>
      <c r="BH33" s="255"/>
      <c r="BI33" s="255"/>
      <c r="BJ33" s="265"/>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102</v>
      </c>
      <c r="U34" s="132"/>
      <c r="V34" s="143"/>
      <c r="W34" s="154">
        <f>IF(W33="","",VLOOKUP(W33,'【記載例】シフト記号表（勤務時間帯）'!$C$6:$L$47,10,FALSE))</f>
        <v>8</v>
      </c>
      <c r="X34" s="166">
        <f>IF(X33="","",VLOOKUP(X33,'【記載例】シフト記号表（勤務時間帯）'!$C$6:$L$47,10,FALSE))</f>
        <v>8</v>
      </c>
      <c r="Y34" s="166">
        <f>IF(Y33="","",VLOOKUP(Y33,'【記載例】シフト記号表（勤務時間帯）'!$C$6:$L$47,10,FALSE))</f>
        <v>8</v>
      </c>
      <c r="Z34" s="166" t="str">
        <f>IF(Z33="","",VLOOKUP(Z33,'【記載例】シフト記号表（勤務時間帯）'!$C$6:$L$47,10,FALSE))</f>
        <v/>
      </c>
      <c r="AA34" s="166" t="str">
        <f>IF(AA33="","",VLOOKUP(AA33,'【記載例】シフト記号表（勤務時間帯）'!$C$6:$L$47,10,FALSE))</f>
        <v/>
      </c>
      <c r="AB34" s="166">
        <f>IF(AB33="","",VLOOKUP(AB33,'【記載例】シフト記号表（勤務時間帯）'!$C$6:$L$47,10,FALSE))</f>
        <v>8</v>
      </c>
      <c r="AC34" s="182">
        <f>IF(AC33="","",VLOOKUP(AC33,'【記載例】シフト記号表（勤務時間帯）'!$C$6:$L$47,10,FALSE))</f>
        <v>8</v>
      </c>
      <c r="AD34" s="154">
        <f>IF(AD33="","",VLOOKUP(AD33,'【記載例】シフト記号表（勤務時間帯）'!$C$6:$L$47,10,FALSE))</f>
        <v>8</v>
      </c>
      <c r="AE34" s="166">
        <f>IF(AE33="","",VLOOKUP(AE33,'【記載例】シフト記号表（勤務時間帯）'!$C$6:$L$47,10,FALSE))</f>
        <v>8</v>
      </c>
      <c r="AF34" s="166">
        <f>IF(AF33="","",VLOOKUP(AF33,'【記載例】シフト記号表（勤務時間帯）'!$C$6:$L$47,10,FALSE))</f>
        <v>8</v>
      </c>
      <c r="AG34" s="166" t="str">
        <f>IF(AG33="","",VLOOKUP(AG33,'【記載例】シフト記号表（勤務時間帯）'!$C$6:$L$47,10,FALSE))</f>
        <v/>
      </c>
      <c r="AH34" s="166" t="str">
        <f>IF(AH33="","",VLOOKUP(AH33,'【記載例】シフト記号表（勤務時間帯）'!$C$6:$L$47,10,FALSE))</f>
        <v/>
      </c>
      <c r="AI34" s="166">
        <f>IF(AI33="","",VLOOKUP(AI33,'【記載例】シフト記号表（勤務時間帯）'!$C$6:$L$47,10,FALSE))</f>
        <v>8</v>
      </c>
      <c r="AJ34" s="182">
        <f>IF(AJ33="","",VLOOKUP(AJ33,'【記載例】シフト記号表（勤務時間帯）'!$C$6:$L$47,10,FALSE))</f>
        <v>8</v>
      </c>
      <c r="AK34" s="154">
        <f>IF(AK33="","",VLOOKUP(AK33,'【記載例】シフト記号表（勤務時間帯）'!$C$6:$L$47,10,FALSE))</f>
        <v>8</v>
      </c>
      <c r="AL34" s="166">
        <f>IF(AL33="","",VLOOKUP(AL33,'【記載例】シフト記号表（勤務時間帯）'!$C$6:$L$47,10,FALSE))</f>
        <v>8</v>
      </c>
      <c r="AM34" s="166">
        <f>IF(AM33="","",VLOOKUP(AM33,'【記載例】シフト記号表（勤務時間帯）'!$C$6:$L$47,10,FALSE))</f>
        <v>8</v>
      </c>
      <c r="AN34" s="166" t="str">
        <f>IF(AN33="","",VLOOKUP(AN33,'【記載例】シフト記号表（勤務時間帯）'!$C$6:$L$47,10,FALSE))</f>
        <v/>
      </c>
      <c r="AO34" s="166" t="str">
        <f>IF(AO33="","",VLOOKUP(AO33,'【記載例】シフト記号表（勤務時間帯）'!$C$6:$L$47,10,FALSE))</f>
        <v/>
      </c>
      <c r="AP34" s="166">
        <f>IF(AP33="","",VLOOKUP(AP33,'【記載例】シフト記号表（勤務時間帯）'!$C$6:$L$47,10,FALSE))</f>
        <v>8</v>
      </c>
      <c r="AQ34" s="182">
        <f>IF(AQ33="","",VLOOKUP(AQ33,'【記載例】シフト記号表（勤務時間帯）'!$C$6:$L$47,10,FALSE))</f>
        <v>8</v>
      </c>
      <c r="AR34" s="154">
        <f>IF(AR33="","",VLOOKUP(AR33,'【記載例】シフト記号表（勤務時間帯）'!$C$6:$L$47,10,FALSE))</f>
        <v>8</v>
      </c>
      <c r="AS34" s="166">
        <f>IF(AS33="","",VLOOKUP(AS33,'【記載例】シフト記号表（勤務時間帯）'!$C$6:$L$47,10,FALSE))</f>
        <v>8</v>
      </c>
      <c r="AT34" s="166">
        <f>IF(AT33="","",VLOOKUP(AT33,'【記載例】シフト記号表（勤務時間帯）'!$C$6:$L$47,10,FALSE))</f>
        <v>8</v>
      </c>
      <c r="AU34" s="166" t="str">
        <f>IF(AU33="","",VLOOKUP(AU33,'【記載例】シフト記号表（勤務時間帯）'!$C$6:$L$47,10,FALSE))</f>
        <v/>
      </c>
      <c r="AV34" s="166" t="str">
        <f>IF(AV33="","",VLOOKUP(AV33,'【記載例】シフト記号表（勤務時間帯）'!$C$6:$L$47,10,FALSE))</f>
        <v/>
      </c>
      <c r="AW34" s="166">
        <f>IF(AW33="","",VLOOKUP(AW33,'【記載例】シフト記号表（勤務時間帯）'!$C$6:$L$47,10,FALSE))</f>
        <v>8</v>
      </c>
      <c r="AX34" s="182">
        <f>IF(AX33="","",VLOOKUP(AX33,'【記載例】シフト記号表（勤務時間帯）'!$C$6:$L$47,10,FALSE))</f>
        <v>8</v>
      </c>
      <c r="AY34" s="154" t="str">
        <f>IF(AY33="","",VLOOKUP(AY33,'【記載例】シフト記号表（勤務時間帯）'!$C$6:$L$47,10,FALSE))</f>
        <v/>
      </c>
      <c r="AZ34" s="166" t="str">
        <f>IF(AZ33="","",VLOOKUP(AZ33,'【記載例】シフト記号表（勤務時間帯）'!$C$6:$L$47,10,FALSE))</f>
        <v/>
      </c>
      <c r="BA34" s="166" t="str">
        <f>IF(BA33="","",VLOOKUP(BA33,'【記載例】シフト記号表（勤務時間帯）'!$C$6:$L$47,10,FALSE))</f>
        <v/>
      </c>
      <c r="BB34" s="216">
        <f>IF($BE$3="４週",SUM(W34:AX34),IF($BE$3="暦月",SUM(W34:BA34),""))</f>
        <v>160</v>
      </c>
      <c r="BC34" s="225"/>
      <c r="BD34" s="234">
        <f>IF($BE$3="４週",BB34/4,IF($BE$3="暦月",(BB34/($BE$8/7)),""))</f>
        <v>40</v>
      </c>
      <c r="BE34" s="225"/>
      <c r="BF34" s="247"/>
      <c r="BG34" s="254"/>
      <c r="BH34" s="254"/>
      <c r="BI34" s="254"/>
      <c r="BJ34" s="264"/>
    </row>
    <row r="35" spans="2:62" ht="20.25" customHeight="1">
      <c r="B35" s="11">
        <f>B33+1</f>
        <v>10</v>
      </c>
      <c r="C35" s="25" t="s">
        <v>131</v>
      </c>
      <c r="D35" s="36"/>
      <c r="E35" s="43"/>
      <c r="F35" s="48"/>
      <c r="G35" s="43"/>
      <c r="H35" s="48"/>
      <c r="I35" s="57" t="s">
        <v>18</v>
      </c>
      <c r="J35" s="71"/>
      <c r="K35" s="77" t="s">
        <v>38</v>
      </c>
      <c r="L35" s="93"/>
      <c r="M35" s="93"/>
      <c r="N35" s="36"/>
      <c r="O35" s="100" t="s">
        <v>89</v>
      </c>
      <c r="P35" s="105"/>
      <c r="Q35" s="105"/>
      <c r="R35" s="105"/>
      <c r="S35" s="116"/>
      <c r="T35" s="126" t="s">
        <v>36</v>
      </c>
      <c r="U35" s="133"/>
      <c r="V35" s="144"/>
      <c r="W35" s="155" t="s">
        <v>65</v>
      </c>
      <c r="X35" s="167" t="s">
        <v>58</v>
      </c>
      <c r="Y35" s="167" t="s">
        <v>66</v>
      </c>
      <c r="Z35" s="167" t="s">
        <v>66</v>
      </c>
      <c r="AA35" s="167"/>
      <c r="AB35" s="167" t="s">
        <v>69</v>
      </c>
      <c r="AC35" s="183"/>
      <c r="AD35" s="155"/>
      <c r="AE35" s="167" t="s">
        <v>65</v>
      </c>
      <c r="AF35" s="167" t="s">
        <v>58</v>
      </c>
      <c r="AG35" s="167" t="s">
        <v>66</v>
      </c>
      <c r="AH35" s="167" t="s">
        <v>66</v>
      </c>
      <c r="AI35" s="167"/>
      <c r="AJ35" s="183" t="s">
        <v>69</v>
      </c>
      <c r="AK35" s="155" t="s">
        <v>69</v>
      </c>
      <c r="AL35" s="167"/>
      <c r="AM35" s="167" t="s">
        <v>65</v>
      </c>
      <c r="AN35" s="167" t="s">
        <v>58</v>
      </c>
      <c r="AO35" s="167" t="s">
        <v>66</v>
      </c>
      <c r="AP35" s="167" t="s">
        <v>66</v>
      </c>
      <c r="AQ35" s="183"/>
      <c r="AR35" s="155" t="s">
        <v>69</v>
      </c>
      <c r="AS35" s="167"/>
      <c r="AT35" s="167"/>
      <c r="AU35" s="167" t="s">
        <v>65</v>
      </c>
      <c r="AV35" s="167" t="s">
        <v>58</v>
      </c>
      <c r="AW35" s="167" t="s">
        <v>66</v>
      </c>
      <c r="AX35" s="183" t="s">
        <v>66</v>
      </c>
      <c r="AY35" s="155"/>
      <c r="AZ35" s="167"/>
      <c r="BA35" s="210"/>
      <c r="BB35" s="217"/>
      <c r="BC35" s="226"/>
      <c r="BD35" s="235"/>
      <c r="BE35" s="243"/>
      <c r="BF35" s="248"/>
      <c r="BG35" s="255"/>
      <c r="BH35" s="255"/>
      <c r="BI35" s="255"/>
      <c r="BJ35" s="265"/>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102</v>
      </c>
      <c r="U36" s="132"/>
      <c r="V36" s="143"/>
      <c r="W36" s="154">
        <f>IF(W35="","",VLOOKUP(W35,'【記載例】シフト記号表（勤務時間帯）'!$C$6:$L$47,10,FALSE))</f>
        <v>8</v>
      </c>
      <c r="X36" s="166">
        <f>IF(X35="","",VLOOKUP(X35,'【記載例】シフト記号表（勤務時間帯）'!$C$6:$L$47,10,FALSE))</f>
        <v>8</v>
      </c>
      <c r="Y36" s="166">
        <f>IF(Y35="","",VLOOKUP(Y35,'【記載例】シフト記号表（勤務時間帯）'!$C$6:$L$47,10,FALSE))</f>
        <v>7.9999999999999982</v>
      </c>
      <c r="Z36" s="166">
        <f>IF(Z35="","",VLOOKUP(Z35,'【記載例】シフト記号表（勤務時間帯）'!$C$6:$L$47,10,FALSE))</f>
        <v>7.9999999999999982</v>
      </c>
      <c r="AA36" s="166" t="str">
        <f>IF(AA35="","",VLOOKUP(AA35,'【記載例】シフト記号表（勤務時間帯）'!$C$6:$L$47,10,FALSE))</f>
        <v/>
      </c>
      <c r="AB36" s="166">
        <f>IF(AB35="","",VLOOKUP(AB35,'【記載例】シフト記号表（勤務時間帯）'!$C$6:$L$47,10,FALSE))</f>
        <v>8</v>
      </c>
      <c r="AC36" s="182" t="str">
        <f>IF(AC35="","",VLOOKUP(AC35,'【記載例】シフト記号表（勤務時間帯）'!$C$6:$L$47,10,FALSE))</f>
        <v/>
      </c>
      <c r="AD36" s="154" t="str">
        <f>IF(AD35="","",VLOOKUP(AD35,'【記載例】シフト記号表（勤務時間帯）'!$C$6:$L$47,10,FALSE))</f>
        <v/>
      </c>
      <c r="AE36" s="166">
        <f>IF(AE35="","",VLOOKUP(AE35,'【記載例】シフト記号表（勤務時間帯）'!$C$6:$L$47,10,FALSE))</f>
        <v>8</v>
      </c>
      <c r="AF36" s="166">
        <f>IF(AF35="","",VLOOKUP(AF35,'【記載例】シフト記号表（勤務時間帯）'!$C$6:$L$47,10,FALSE))</f>
        <v>8</v>
      </c>
      <c r="AG36" s="166">
        <f>IF(AG35="","",VLOOKUP(AG35,'【記載例】シフト記号表（勤務時間帯）'!$C$6:$L$47,10,FALSE))</f>
        <v>7.9999999999999982</v>
      </c>
      <c r="AH36" s="166">
        <f>IF(AH35="","",VLOOKUP(AH35,'【記載例】シフト記号表（勤務時間帯）'!$C$6:$L$47,10,FALSE))</f>
        <v>7.9999999999999982</v>
      </c>
      <c r="AI36" s="166" t="str">
        <f>IF(AI35="","",VLOOKUP(AI35,'【記載例】シフト記号表（勤務時間帯）'!$C$6:$L$47,10,FALSE))</f>
        <v/>
      </c>
      <c r="AJ36" s="182">
        <f>IF(AJ35="","",VLOOKUP(AJ35,'【記載例】シフト記号表（勤務時間帯）'!$C$6:$L$47,10,FALSE))</f>
        <v>8</v>
      </c>
      <c r="AK36" s="154">
        <f>IF(AK35="","",VLOOKUP(AK35,'【記載例】シフト記号表（勤務時間帯）'!$C$6:$L$47,10,FALSE))</f>
        <v>8</v>
      </c>
      <c r="AL36" s="166" t="str">
        <f>IF(AL35="","",VLOOKUP(AL35,'【記載例】シフト記号表（勤務時間帯）'!$C$6:$L$47,10,FALSE))</f>
        <v/>
      </c>
      <c r="AM36" s="166">
        <f>IF(AM35="","",VLOOKUP(AM35,'【記載例】シフト記号表（勤務時間帯）'!$C$6:$L$47,10,FALSE))</f>
        <v>8</v>
      </c>
      <c r="AN36" s="166">
        <f>IF(AN35="","",VLOOKUP(AN35,'【記載例】シフト記号表（勤務時間帯）'!$C$6:$L$47,10,FALSE))</f>
        <v>8</v>
      </c>
      <c r="AO36" s="166">
        <f>IF(AO35="","",VLOOKUP(AO35,'【記載例】シフト記号表（勤務時間帯）'!$C$6:$L$47,10,FALSE))</f>
        <v>7.9999999999999982</v>
      </c>
      <c r="AP36" s="166">
        <f>IF(AP35="","",VLOOKUP(AP35,'【記載例】シフト記号表（勤務時間帯）'!$C$6:$L$47,10,FALSE))</f>
        <v>7.9999999999999982</v>
      </c>
      <c r="AQ36" s="182" t="str">
        <f>IF(AQ35="","",VLOOKUP(AQ35,'【記載例】シフト記号表（勤務時間帯）'!$C$6:$L$47,10,FALSE))</f>
        <v/>
      </c>
      <c r="AR36" s="154">
        <f>IF(AR35="","",VLOOKUP(AR35,'【記載例】シフト記号表（勤務時間帯）'!$C$6:$L$47,10,FALSE))</f>
        <v>8</v>
      </c>
      <c r="AS36" s="166" t="str">
        <f>IF(AS35="","",VLOOKUP(AS35,'【記載例】シフト記号表（勤務時間帯）'!$C$6:$L$47,10,FALSE))</f>
        <v/>
      </c>
      <c r="AT36" s="166" t="str">
        <f>IF(AT35="","",VLOOKUP(AT35,'【記載例】シフト記号表（勤務時間帯）'!$C$6:$L$47,10,FALSE))</f>
        <v/>
      </c>
      <c r="AU36" s="166">
        <f>IF(AU35="","",VLOOKUP(AU35,'【記載例】シフト記号表（勤務時間帯）'!$C$6:$L$47,10,FALSE))</f>
        <v>8</v>
      </c>
      <c r="AV36" s="166">
        <f>IF(AV35="","",VLOOKUP(AV35,'【記載例】シフト記号表（勤務時間帯）'!$C$6:$L$47,10,FALSE))</f>
        <v>8</v>
      </c>
      <c r="AW36" s="166">
        <f>IF(AW35="","",VLOOKUP(AW35,'【記載例】シフト記号表（勤務時間帯）'!$C$6:$L$47,10,FALSE))</f>
        <v>7.9999999999999982</v>
      </c>
      <c r="AX36" s="182">
        <f>IF(AX35="","",VLOOKUP(AX35,'【記載例】シフト記号表（勤務時間帯）'!$C$6:$L$47,10,FALSE))</f>
        <v>7.9999999999999982</v>
      </c>
      <c r="AY36" s="154" t="str">
        <f>IF(AY35="","",VLOOKUP(AY35,'【記載例】シフト記号表（勤務時間帯）'!$C$6:$L$47,10,FALSE))</f>
        <v/>
      </c>
      <c r="AZ36" s="166" t="str">
        <f>IF(AZ35="","",VLOOKUP(AZ35,'【記載例】シフト記号表（勤務時間帯）'!$C$6:$L$47,10,FALSE))</f>
        <v/>
      </c>
      <c r="BA36" s="166" t="str">
        <f>IF(BA35="","",VLOOKUP(BA35,'【記載例】シフト記号表（勤務時間帯）'!$C$6:$L$47,10,FALSE))</f>
        <v/>
      </c>
      <c r="BB36" s="216">
        <f>IF($BE$3="４週",SUM(W36:AX36),IF($BE$3="暦月",SUM(W36:BA36),""))</f>
        <v>160</v>
      </c>
      <c r="BC36" s="225"/>
      <c r="BD36" s="234">
        <f>IF($BE$3="４週",BB36/4,IF($BE$3="暦月",(BB36/($BE$8/7)),""))</f>
        <v>40</v>
      </c>
      <c r="BE36" s="225"/>
      <c r="BF36" s="247"/>
      <c r="BG36" s="254"/>
      <c r="BH36" s="254"/>
      <c r="BI36" s="254"/>
      <c r="BJ36" s="264"/>
    </row>
    <row r="37" spans="2:62" ht="20.25" customHeight="1">
      <c r="B37" s="11">
        <f>B35+1</f>
        <v>11</v>
      </c>
      <c r="C37" s="25" t="s">
        <v>131</v>
      </c>
      <c r="D37" s="36"/>
      <c r="E37" s="43"/>
      <c r="F37" s="48"/>
      <c r="G37" s="43"/>
      <c r="H37" s="48"/>
      <c r="I37" s="57" t="s">
        <v>18</v>
      </c>
      <c r="J37" s="71"/>
      <c r="K37" s="77" t="s">
        <v>119</v>
      </c>
      <c r="L37" s="93"/>
      <c r="M37" s="93"/>
      <c r="N37" s="36"/>
      <c r="O37" s="100" t="s">
        <v>165</v>
      </c>
      <c r="P37" s="105"/>
      <c r="Q37" s="105"/>
      <c r="R37" s="105"/>
      <c r="S37" s="116"/>
      <c r="T37" s="126" t="s">
        <v>36</v>
      </c>
      <c r="U37" s="133"/>
      <c r="V37" s="144"/>
      <c r="W37" s="155"/>
      <c r="X37" s="167" t="s">
        <v>65</v>
      </c>
      <c r="Y37" s="167" t="s">
        <v>58</v>
      </c>
      <c r="Z37" s="167" t="s">
        <v>69</v>
      </c>
      <c r="AA37" s="167" t="s">
        <v>66</v>
      </c>
      <c r="AB37" s="167"/>
      <c r="AC37" s="183" t="s">
        <v>69</v>
      </c>
      <c r="AD37" s="155" t="s">
        <v>69</v>
      </c>
      <c r="AE37" s="167"/>
      <c r="AF37" s="167" t="s">
        <v>65</v>
      </c>
      <c r="AG37" s="167" t="s">
        <v>58</v>
      </c>
      <c r="AH37" s="167" t="s">
        <v>69</v>
      </c>
      <c r="AI37" s="167" t="s">
        <v>66</v>
      </c>
      <c r="AJ37" s="183"/>
      <c r="AK37" s="155" t="s">
        <v>69</v>
      </c>
      <c r="AL37" s="167" t="s">
        <v>66</v>
      </c>
      <c r="AM37" s="167"/>
      <c r="AN37" s="167" t="s">
        <v>65</v>
      </c>
      <c r="AO37" s="167" t="s">
        <v>58</v>
      </c>
      <c r="AP37" s="167" t="s">
        <v>69</v>
      </c>
      <c r="AQ37" s="183"/>
      <c r="AR37" s="155"/>
      <c r="AS37" s="167" t="s">
        <v>69</v>
      </c>
      <c r="AT37" s="167" t="s">
        <v>66</v>
      </c>
      <c r="AU37" s="167"/>
      <c r="AV37" s="167" t="s">
        <v>65</v>
      </c>
      <c r="AW37" s="167" t="s">
        <v>58</v>
      </c>
      <c r="AX37" s="183" t="s">
        <v>69</v>
      </c>
      <c r="AY37" s="155"/>
      <c r="AZ37" s="167"/>
      <c r="BA37" s="210"/>
      <c r="BB37" s="217"/>
      <c r="BC37" s="226"/>
      <c r="BD37" s="235"/>
      <c r="BE37" s="243"/>
      <c r="BF37" s="248"/>
      <c r="BG37" s="255"/>
      <c r="BH37" s="255"/>
      <c r="BI37" s="255"/>
      <c r="BJ37" s="265"/>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102</v>
      </c>
      <c r="U38" s="132"/>
      <c r="V38" s="143"/>
      <c r="W38" s="154" t="str">
        <f>IF(W37="","",VLOOKUP(W37,'【記載例】シフト記号表（勤務時間帯）'!$C$6:$L$47,10,FALSE))</f>
        <v/>
      </c>
      <c r="X38" s="166">
        <f>IF(X37="","",VLOOKUP(X37,'【記載例】シフト記号表（勤務時間帯）'!$C$6:$L$47,10,FALSE))</f>
        <v>8</v>
      </c>
      <c r="Y38" s="166">
        <f>IF(Y37="","",VLOOKUP(Y37,'【記載例】シフト記号表（勤務時間帯）'!$C$6:$L$47,10,FALSE))</f>
        <v>8</v>
      </c>
      <c r="Z38" s="166">
        <f>IF(Z37="","",VLOOKUP(Z37,'【記載例】シフト記号表（勤務時間帯）'!$C$6:$L$47,10,FALSE))</f>
        <v>8</v>
      </c>
      <c r="AA38" s="166">
        <f>IF(AA37="","",VLOOKUP(AA37,'【記載例】シフト記号表（勤務時間帯）'!$C$6:$L$47,10,FALSE))</f>
        <v>7.9999999999999982</v>
      </c>
      <c r="AB38" s="166" t="str">
        <f>IF(AB37="","",VLOOKUP(AB37,'【記載例】シフト記号表（勤務時間帯）'!$C$6:$L$47,10,FALSE))</f>
        <v/>
      </c>
      <c r="AC38" s="182">
        <f>IF(AC37="","",VLOOKUP(AC37,'【記載例】シフト記号表（勤務時間帯）'!$C$6:$L$47,10,FALSE))</f>
        <v>8</v>
      </c>
      <c r="AD38" s="154">
        <f>IF(AD37="","",VLOOKUP(AD37,'【記載例】シフト記号表（勤務時間帯）'!$C$6:$L$47,10,FALSE))</f>
        <v>8</v>
      </c>
      <c r="AE38" s="166" t="str">
        <f>IF(AE37="","",VLOOKUP(AE37,'【記載例】シフト記号表（勤務時間帯）'!$C$6:$L$47,10,FALSE))</f>
        <v/>
      </c>
      <c r="AF38" s="166">
        <f>IF(AF37="","",VLOOKUP(AF37,'【記載例】シフト記号表（勤務時間帯）'!$C$6:$L$47,10,FALSE))</f>
        <v>8</v>
      </c>
      <c r="AG38" s="166">
        <f>IF(AG37="","",VLOOKUP(AG37,'【記載例】シフト記号表（勤務時間帯）'!$C$6:$L$47,10,FALSE))</f>
        <v>8</v>
      </c>
      <c r="AH38" s="166">
        <f>IF(AH37="","",VLOOKUP(AH37,'【記載例】シフト記号表（勤務時間帯）'!$C$6:$L$47,10,FALSE))</f>
        <v>8</v>
      </c>
      <c r="AI38" s="166">
        <f>IF(AI37="","",VLOOKUP(AI37,'【記載例】シフト記号表（勤務時間帯）'!$C$6:$L$47,10,FALSE))</f>
        <v>7.9999999999999982</v>
      </c>
      <c r="AJ38" s="182" t="str">
        <f>IF(AJ37="","",VLOOKUP(AJ37,'【記載例】シフト記号表（勤務時間帯）'!$C$6:$L$47,10,FALSE))</f>
        <v/>
      </c>
      <c r="AK38" s="154">
        <f>IF(AK37="","",VLOOKUP(AK37,'【記載例】シフト記号表（勤務時間帯）'!$C$6:$L$47,10,FALSE))</f>
        <v>8</v>
      </c>
      <c r="AL38" s="166">
        <f>IF(AL37="","",VLOOKUP(AL37,'【記載例】シフト記号表（勤務時間帯）'!$C$6:$L$47,10,FALSE))</f>
        <v>7.9999999999999982</v>
      </c>
      <c r="AM38" s="166" t="str">
        <f>IF(AM37="","",VLOOKUP(AM37,'【記載例】シフト記号表（勤務時間帯）'!$C$6:$L$47,10,FALSE))</f>
        <v/>
      </c>
      <c r="AN38" s="166">
        <f>IF(AN37="","",VLOOKUP(AN37,'【記載例】シフト記号表（勤務時間帯）'!$C$6:$L$47,10,FALSE))</f>
        <v>8</v>
      </c>
      <c r="AO38" s="166">
        <f>IF(AO37="","",VLOOKUP(AO37,'【記載例】シフト記号表（勤務時間帯）'!$C$6:$L$47,10,FALSE))</f>
        <v>8</v>
      </c>
      <c r="AP38" s="166">
        <f>IF(AP37="","",VLOOKUP(AP37,'【記載例】シフト記号表（勤務時間帯）'!$C$6:$L$47,10,FALSE))</f>
        <v>8</v>
      </c>
      <c r="AQ38" s="182" t="str">
        <f>IF(AQ37="","",VLOOKUP(AQ37,'【記載例】シフト記号表（勤務時間帯）'!$C$6:$L$47,10,FALSE))</f>
        <v/>
      </c>
      <c r="AR38" s="154" t="str">
        <f>IF(AR37="","",VLOOKUP(AR37,'【記載例】シフト記号表（勤務時間帯）'!$C$6:$L$47,10,FALSE))</f>
        <v/>
      </c>
      <c r="AS38" s="166">
        <f>IF(AS37="","",VLOOKUP(AS37,'【記載例】シフト記号表（勤務時間帯）'!$C$6:$L$47,10,FALSE))</f>
        <v>8</v>
      </c>
      <c r="AT38" s="166">
        <f>IF(AT37="","",VLOOKUP(AT37,'【記載例】シフト記号表（勤務時間帯）'!$C$6:$L$47,10,FALSE))</f>
        <v>7.9999999999999982</v>
      </c>
      <c r="AU38" s="166" t="str">
        <f>IF(AU37="","",VLOOKUP(AU37,'【記載例】シフト記号表（勤務時間帯）'!$C$6:$L$47,10,FALSE))</f>
        <v/>
      </c>
      <c r="AV38" s="166">
        <f>IF(AV37="","",VLOOKUP(AV37,'【記載例】シフト記号表（勤務時間帯）'!$C$6:$L$47,10,FALSE))</f>
        <v>8</v>
      </c>
      <c r="AW38" s="166">
        <f>IF(AW37="","",VLOOKUP(AW37,'【記載例】シフト記号表（勤務時間帯）'!$C$6:$L$47,10,FALSE))</f>
        <v>8</v>
      </c>
      <c r="AX38" s="182">
        <f>IF(AX37="","",VLOOKUP(AX37,'【記載例】シフト記号表（勤務時間帯）'!$C$6:$L$47,10,FALSE))</f>
        <v>8</v>
      </c>
      <c r="AY38" s="154" t="str">
        <f>IF(AY37="","",VLOOKUP(AY37,'【記載例】シフト記号表（勤務時間帯）'!$C$6:$L$47,10,FALSE))</f>
        <v/>
      </c>
      <c r="AZ38" s="166" t="str">
        <f>IF(AZ37="","",VLOOKUP(AZ37,'【記載例】シフト記号表（勤務時間帯）'!$C$6:$L$47,10,FALSE))</f>
        <v/>
      </c>
      <c r="BA38" s="166" t="str">
        <f>IF(BA37="","",VLOOKUP(BA37,'【記載例】シフト記号表（勤務時間帯）'!$C$6:$L$47,10,FALSE))</f>
        <v/>
      </c>
      <c r="BB38" s="216">
        <f>IF($BE$3="４週",SUM(W38:AX38),IF($BE$3="暦月",SUM(W38:BA38),""))</f>
        <v>160</v>
      </c>
      <c r="BC38" s="225"/>
      <c r="BD38" s="234">
        <f>IF($BE$3="４週",BB38/4,IF($BE$3="暦月",(BB38/($BE$8/7)),""))</f>
        <v>40</v>
      </c>
      <c r="BE38" s="225"/>
      <c r="BF38" s="247"/>
      <c r="BG38" s="254"/>
      <c r="BH38" s="254"/>
      <c r="BI38" s="254"/>
      <c r="BJ38" s="264"/>
    </row>
    <row r="39" spans="2:62" ht="20.25" customHeight="1">
      <c r="B39" s="11">
        <f>B37+1</f>
        <v>12</v>
      </c>
      <c r="C39" s="25" t="s">
        <v>131</v>
      </c>
      <c r="D39" s="36"/>
      <c r="E39" s="43"/>
      <c r="F39" s="48"/>
      <c r="G39" s="43"/>
      <c r="H39" s="48"/>
      <c r="I39" s="57" t="s">
        <v>18</v>
      </c>
      <c r="J39" s="71"/>
      <c r="K39" s="77" t="s">
        <v>119</v>
      </c>
      <c r="L39" s="93"/>
      <c r="M39" s="93"/>
      <c r="N39" s="36"/>
      <c r="O39" s="100" t="s">
        <v>166</v>
      </c>
      <c r="P39" s="105"/>
      <c r="Q39" s="105"/>
      <c r="R39" s="105"/>
      <c r="S39" s="116"/>
      <c r="T39" s="126" t="s">
        <v>36</v>
      </c>
      <c r="U39" s="133"/>
      <c r="V39" s="144"/>
      <c r="W39" s="155" t="s">
        <v>69</v>
      </c>
      <c r="X39" s="167"/>
      <c r="Y39" s="167" t="s">
        <v>65</v>
      </c>
      <c r="Z39" s="167" t="s">
        <v>58</v>
      </c>
      <c r="AA39" s="167" t="s">
        <v>69</v>
      </c>
      <c r="AB39" s="167" t="s">
        <v>66</v>
      </c>
      <c r="AC39" s="183"/>
      <c r="AD39" s="155" t="s">
        <v>66</v>
      </c>
      <c r="AE39" s="167" t="s">
        <v>69</v>
      </c>
      <c r="AF39" s="167"/>
      <c r="AG39" s="167" t="s">
        <v>65</v>
      </c>
      <c r="AH39" s="167" t="s">
        <v>58</v>
      </c>
      <c r="AI39" s="167" t="s">
        <v>69</v>
      </c>
      <c r="AJ39" s="183"/>
      <c r="AK39" s="155" t="s">
        <v>66</v>
      </c>
      <c r="AL39" s="167" t="s">
        <v>69</v>
      </c>
      <c r="AM39" s="167"/>
      <c r="AN39" s="167"/>
      <c r="AO39" s="167" t="s">
        <v>65</v>
      </c>
      <c r="AP39" s="167" t="s">
        <v>58</v>
      </c>
      <c r="AQ39" s="183" t="s">
        <v>66</v>
      </c>
      <c r="AR39" s="155" t="s">
        <v>66</v>
      </c>
      <c r="AS39" s="167"/>
      <c r="AT39" s="167" t="s">
        <v>69</v>
      </c>
      <c r="AU39" s="167" t="s">
        <v>66</v>
      </c>
      <c r="AV39" s="167"/>
      <c r="AW39" s="167" t="s">
        <v>65</v>
      </c>
      <c r="AX39" s="183" t="s">
        <v>58</v>
      </c>
      <c r="AY39" s="155"/>
      <c r="AZ39" s="167"/>
      <c r="BA39" s="210"/>
      <c r="BB39" s="217"/>
      <c r="BC39" s="226"/>
      <c r="BD39" s="235"/>
      <c r="BE39" s="243"/>
      <c r="BF39" s="248"/>
      <c r="BG39" s="255"/>
      <c r="BH39" s="255"/>
      <c r="BI39" s="255"/>
      <c r="BJ39" s="265"/>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102</v>
      </c>
      <c r="U40" s="132"/>
      <c r="V40" s="143"/>
      <c r="W40" s="154">
        <f>IF(W39="","",VLOOKUP(W39,'【記載例】シフト記号表（勤務時間帯）'!$C$6:$L$47,10,FALSE))</f>
        <v>8</v>
      </c>
      <c r="X40" s="166" t="str">
        <f>IF(X39="","",VLOOKUP(X39,'【記載例】シフト記号表（勤務時間帯）'!$C$6:$L$47,10,FALSE))</f>
        <v/>
      </c>
      <c r="Y40" s="166">
        <f>IF(Y39="","",VLOOKUP(Y39,'【記載例】シフト記号表（勤務時間帯）'!$C$6:$L$47,10,FALSE))</f>
        <v>8</v>
      </c>
      <c r="Z40" s="166">
        <f>IF(Z39="","",VLOOKUP(Z39,'【記載例】シフト記号表（勤務時間帯）'!$C$6:$L$47,10,FALSE))</f>
        <v>8</v>
      </c>
      <c r="AA40" s="166">
        <f>IF(AA39="","",VLOOKUP(AA39,'【記載例】シフト記号表（勤務時間帯）'!$C$6:$L$47,10,FALSE))</f>
        <v>8</v>
      </c>
      <c r="AB40" s="166">
        <f>IF(AB39="","",VLOOKUP(AB39,'【記載例】シフト記号表（勤務時間帯）'!$C$6:$L$47,10,FALSE))</f>
        <v>7.9999999999999982</v>
      </c>
      <c r="AC40" s="182" t="str">
        <f>IF(AC39="","",VLOOKUP(AC39,'【記載例】シフト記号表（勤務時間帯）'!$C$6:$L$47,10,FALSE))</f>
        <v/>
      </c>
      <c r="AD40" s="154">
        <f>IF(AD39="","",VLOOKUP(AD39,'【記載例】シフト記号表（勤務時間帯）'!$C$6:$L$47,10,FALSE))</f>
        <v>7.9999999999999982</v>
      </c>
      <c r="AE40" s="166">
        <f>IF(AE39="","",VLOOKUP(AE39,'【記載例】シフト記号表（勤務時間帯）'!$C$6:$L$47,10,FALSE))</f>
        <v>8</v>
      </c>
      <c r="AF40" s="166" t="str">
        <f>IF(AF39="","",VLOOKUP(AF39,'【記載例】シフト記号表（勤務時間帯）'!$C$6:$L$47,10,FALSE))</f>
        <v/>
      </c>
      <c r="AG40" s="166">
        <f>IF(AG39="","",VLOOKUP(AG39,'【記載例】シフト記号表（勤務時間帯）'!$C$6:$L$47,10,FALSE))</f>
        <v>8</v>
      </c>
      <c r="AH40" s="166">
        <f>IF(AH39="","",VLOOKUP(AH39,'【記載例】シフト記号表（勤務時間帯）'!$C$6:$L$47,10,FALSE))</f>
        <v>8</v>
      </c>
      <c r="AI40" s="166">
        <f>IF(AI39="","",VLOOKUP(AI39,'【記載例】シフト記号表（勤務時間帯）'!$C$6:$L$47,10,FALSE))</f>
        <v>8</v>
      </c>
      <c r="AJ40" s="182" t="str">
        <f>IF(AJ39="","",VLOOKUP(AJ39,'【記載例】シフト記号表（勤務時間帯）'!$C$6:$L$47,10,FALSE))</f>
        <v/>
      </c>
      <c r="AK40" s="154">
        <f>IF(AK39="","",VLOOKUP(AK39,'【記載例】シフト記号表（勤務時間帯）'!$C$6:$L$47,10,FALSE))</f>
        <v>7.9999999999999982</v>
      </c>
      <c r="AL40" s="166">
        <f>IF(AL39="","",VLOOKUP(AL39,'【記載例】シフト記号表（勤務時間帯）'!$C$6:$L$47,10,FALSE))</f>
        <v>8</v>
      </c>
      <c r="AM40" s="166" t="str">
        <f>IF(AM39="","",VLOOKUP(AM39,'【記載例】シフト記号表（勤務時間帯）'!$C$6:$L$47,10,FALSE))</f>
        <v/>
      </c>
      <c r="AN40" s="166" t="str">
        <f>IF(AN39="","",VLOOKUP(AN39,'【記載例】シフト記号表（勤務時間帯）'!$C$6:$L$47,10,FALSE))</f>
        <v/>
      </c>
      <c r="AO40" s="166">
        <f>IF(AO39="","",VLOOKUP(AO39,'【記載例】シフト記号表（勤務時間帯）'!$C$6:$L$47,10,FALSE))</f>
        <v>8</v>
      </c>
      <c r="AP40" s="166">
        <f>IF(AP39="","",VLOOKUP(AP39,'【記載例】シフト記号表（勤務時間帯）'!$C$6:$L$47,10,FALSE))</f>
        <v>8</v>
      </c>
      <c r="AQ40" s="182">
        <f>IF(AQ39="","",VLOOKUP(AQ39,'【記載例】シフト記号表（勤務時間帯）'!$C$6:$L$47,10,FALSE))</f>
        <v>7.9999999999999982</v>
      </c>
      <c r="AR40" s="154">
        <f>IF(AR39="","",VLOOKUP(AR39,'【記載例】シフト記号表（勤務時間帯）'!$C$6:$L$47,10,FALSE))</f>
        <v>7.9999999999999982</v>
      </c>
      <c r="AS40" s="166" t="str">
        <f>IF(AS39="","",VLOOKUP(AS39,'【記載例】シフト記号表（勤務時間帯）'!$C$6:$L$47,10,FALSE))</f>
        <v/>
      </c>
      <c r="AT40" s="166">
        <f>IF(AT39="","",VLOOKUP(AT39,'【記載例】シフト記号表（勤務時間帯）'!$C$6:$L$47,10,FALSE))</f>
        <v>8</v>
      </c>
      <c r="AU40" s="166">
        <f>IF(AU39="","",VLOOKUP(AU39,'【記載例】シフト記号表（勤務時間帯）'!$C$6:$L$47,10,FALSE))</f>
        <v>7.9999999999999982</v>
      </c>
      <c r="AV40" s="166" t="str">
        <f>IF(AV39="","",VLOOKUP(AV39,'【記載例】シフト記号表（勤務時間帯）'!$C$6:$L$47,10,FALSE))</f>
        <v/>
      </c>
      <c r="AW40" s="166">
        <f>IF(AW39="","",VLOOKUP(AW39,'【記載例】シフト記号表（勤務時間帯）'!$C$6:$L$47,10,FALSE))</f>
        <v>8</v>
      </c>
      <c r="AX40" s="182">
        <f>IF(AX39="","",VLOOKUP(AX39,'【記載例】シフト記号表（勤務時間帯）'!$C$6:$L$47,10,FALSE))</f>
        <v>8</v>
      </c>
      <c r="AY40" s="154" t="str">
        <f>IF(AY39="","",VLOOKUP(AY39,'【記載例】シフト記号表（勤務時間帯）'!$C$6:$L$47,10,FALSE))</f>
        <v/>
      </c>
      <c r="AZ40" s="166" t="str">
        <f>IF(AZ39="","",VLOOKUP(AZ39,'【記載例】シフト記号表（勤務時間帯）'!$C$6:$L$47,10,FALSE))</f>
        <v/>
      </c>
      <c r="BA40" s="166" t="str">
        <f>IF(BA39="","",VLOOKUP(BA39,'【記載例】シフト記号表（勤務時間帯）'!$C$6:$L$47,10,FALSE))</f>
        <v/>
      </c>
      <c r="BB40" s="216">
        <f>IF($BE$3="４週",SUM(W40:AX40),IF($BE$3="暦月",SUM(W40:BA40),""))</f>
        <v>160</v>
      </c>
      <c r="BC40" s="225"/>
      <c r="BD40" s="234">
        <f>IF($BE$3="４週",BB40/4,IF($BE$3="暦月",(BB40/($BE$8/7)),""))</f>
        <v>40</v>
      </c>
      <c r="BE40" s="225"/>
      <c r="BF40" s="247"/>
      <c r="BG40" s="254"/>
      <c r="BH40" s="254"/>
      <c r="BI40" s="254"/>
      <c r="BJ40" s="264"/>
    </row>
    <row r="41" spans="2:62" ht="20.25" customHeight="1">
      <c r="B41" s="11">
        <f>B39+1</f>
        <v>13</v>
      </c>
      <c r="C41" s="25" t="s">
        <v>131</v>
      </c>
      <c r="D41" s="36"/>
      <c r="E41" s="43"/>
      <c r="F41" s="48"/>
      <c r="G41" s="43"/>
      <c r="H41" s="48"/>
      <c r="I41" s="57" t="s">
        <v>18</v>
      </c>
      <c r="J41" s="71"/>
      <c r="K41" s="77" t="s">
        <v>119</v>
      </c>
      <c r="L41" s="93"/>
      <c r="M41" s="93"/>
      <c r="N41" s="36"/>
      <c r="O41" s="100" t="s">
        <v>84</v>
      </c>
      <c r="P41" s="105"/>
      <c r="Q41" s="105"/>
      <c r="R41" s="105"/>
      <c r="S41" s="116"/>
      <c r="T41" s="126" t="s">
        <v>36</v>
      </c>
      <c r="U41" s="133"/>
      <c r="V41" s="144"/>
      <c r="W41" s="155" t="s">
        <v>66</v>
      </c>
      <c r="X41" s="167" t="s">
        <v>69</v>
      </c>
      <c r="Y41" s="167"/>
      <c r="Z41" s="167" t="s">
        <v>65</v>
      </c>
      <c r="AA41" s="167" t="s">
        <v>58</v>
      </c>
      <c r="AB41" s="167"/>
      <c r="AC41" s="183" t="s">
        <v>66</v>
      </c>
      <c r="AD41" s="155" t="s">
        <v>69</v>
      </c>
      <c r="AE41" s="167" t="s">
        <v>69</v>
      </c>
      <c r="AF41" s="167" t="s">
        <v>66</v>
      </c>
      <c r="AG41" s="167"/>
      <c r="AH41" s="167" t="s">
        <v>65</v>
      </c>
      <c r="AI41" s="167" t="s">
        <v>58</v>
      </c>
      <c r="AJ41" s="183"/>
      <c r="AK41" s="155" t="s">
        <v>69</v>
      </c>
      <c r="AL41" s="167"/>
      <c r="AM41" s="167" t="s">
        <v>69</v>
      </c>
      <c r="AN41" s="167" t="s">
        <v>69</v>
      </c>
      <c r="AO41" s="167"/>
      <c r="AP41" s="167" t="s">
        <v>65</v>
      </c>
      <c r="AQ41" s="183" t="s">
        <v>58</v>
      </c>
      <c r="AR41" s="155" t="s">
        <v>69</v>
      </c>
      <c r="AS41" s="167" t="s">
        <v>66</v>
      </c>
      <c r="AT41" s="167"/>
      <c r="AU41" s="167" t="s">
        <v>69</v>
      </c>
      <c r="AV41" s="167" t="s">
        <v>69</v>
      </c>
      <c r="AW41" s="167"/>
      <c r="AX41" s="183" t="s">
        <v>65</v>
      </c>
      <c r="AY41" s="155"/>
      <c r="AZ41" s="167"/>
      <c r="BA41" s="210"/>
      <c r="BB41" s="217"/>
      <c r="BC41" s="226"/>
      <c r="BD41" s="235"/>
      <c r="BE41" s="243"/>
      <c r="BF41" s="248"/>
      <c r="BG41" s="255"/>
      <c r="BH41" s="255"/>
      <c r="BI41" s="255"/>
      <c r="BJ41" s="265"/>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102</v>
      </c>
      <c r="U42" s="132"/>
      <c r="V42" s="143"/>
      <c r="W42" s="154">
        <f>IF(W41="","",VLOOKUP(W41,'【記載例】シフト記号表（勤務時間帯）'!$C$6:$L$47,10,FALSE))</f>
        <v>7.9999999999999982</v>
      </c>
      <c r="X42" s="166">
        <f>IF(X41="","",VLOOKUP(X41,'【記載例】シフト記号表（勤務時間帯）'!$C$6:$L$47,10,FALSE))</f>
        <v>8</v>
      </c>
      <c r="Y42" s="166" t="str">
        <f>IF(Y41="","",VLOOKUP(Y41,'【記載例】シフト記号表（勤務時間帯）'!$C$6:$L$47,10,FALSE))</f>
        <v/>
      </c>
      <c r="Z42" s="166">
        <f>IF(Z41="","",VLOOKUP(Z41,'【記載例】シフト記号表（勤務時間帯）'!$C$6:$L$47,10,FALSE))</f>
        <v>8</v>
      </c>
      <c r="AA42" s="166">
        <f>IF(AA41="","",VLOOKUP(AA41,'【記載例】シフト記号表（勤務時間帯）'!$C$6:$L$47,10,FALSE))</f>
        <v>8</v>
      </c>
      <c r="AB42" s="166" t="str">
        <f>IF(AB41="","",VLOOKUP(AB41,'【記載例】シフト記号表（勤務時間帯）'!$C$6:$L$47,10,FALSE))</f>
        <v/>
      </c>
      <c r="AC42" s="182">
        <f>IF(AC41="","",VLOOKUP(AC41,'【記載例】シフト記号表（勤務時間帯）'!$C$6:$L$47,10,FALSE))</f>
        <v>7.9999999999999982</v>
      </c>
      <c r="AD42" s="154">
        <f>IF(AD41="","",VLOOKUP(AD41,'【記載例】シフト記号表（勤務時間帯）'!$C$6:$L$47,10,FALSE))</f>
        <v>8</v>
      </c>
      <c r="AE42" s="166">
        <f>IF(AE41="","",VLOOKUP(AE41,'【記載例】シフト記号表（勤務時間帯）'!$C$6:$L$47,10,FALSE))</f>
        <v>8</v>
      </c>
      <c r="AF42" s="166">
        <f>IF(AF41="","",VLOOKUP(AF41,'【記載例】シフト記号表（勤務時間帯）'!$C$6:$L$47,10,FALSE))</f>
        <v>7.9999999999999982</v>
      </c>
      <c r="AG42" s="166" t="str">
        <f>IF(AG41="","",VLOOKUP(AG41,'【記載例】シフト記号表（勤務時間帯）'!$C$6:$L$47,10,FALSE))</f>
        <v/>
      </c>
      <c r="AH42" s="166">
        <f>IF(AH41="","",VLOOKUP(AH41,'【記載例】シフト記号表（勤務時間帯）'!$C$6:$L$47,10,FALSE))</f>
        <v>8</v>
      </c>
      <c r="AI42" s="166">
        <f>IF(AI41="","",VLOOKUP(AI41,'【記載例】シフト記号表（勤務時間帯）'!$C$6:$L$47,10,FALSE))</f>
        <v>8</v>
      </c>
      <c r="AJ42" s="182" t="str">
        <f>IF(AJ41="","",VLOOKUP(AJ41,'【記載例】シフト記号表（勤務時間帯）'!$C$6:$L$47,10,FALSE))</f>
        <v/>
      </c>
      <c r="AK42" s="154">
        <f>IF(AK41="","",VLOOKUP(AK41,'【記載例】シフト記号表（勤務時間帯）'!$C$6:$L$47,10,FALSE))</f>
        <v>8</v>
      </c>
      <c r="AL42" s="166" t="str">
        <f>IF(AL41="","",VLOOKUP(AL41,'【記載例】シフト記号表（勤務時間帯）'!$C$6:$L$47,10,FALSE))</f>
        <v/>
      </c>
      <c r="AM42" s="166">
        <f>IF(AM41="","",VLOOKUP(AM41,'【記載例】シフト記号表（勤務時間帯）'!$C$6:$L$47,10,FALSE))</f>
        <v>8</v>
      </c>
      <c r="AN42" s="166">
        <f>IF(AN41="","",VLOOKUP(AN41,'【記載例】シフト記号表（勤務時間帯）'!$C$6:$L$47,10,FALSE))</f>
        <v>8</v>
      </c>
      <c r="AO42" s="166" t="str">
        <f>IF(AO41="","",VLOOKUP(AO41,'【記載例】シフト記号表（勤務時間帯）'!$C$6:$L$47,10,FALSE))</f>
        <v/>
      </c>
      <c r="AP42" s="166">
        <f>IF(AP41="","",VLOOKUP(AP41,'【記載例】シフト記号表（勤務時間帯）'!$C$6:$L$47,10,FALSE))</f>
        <v>8</v>
      </c>
      <c r="AQ42" s="182">
        <f>IF(AQ41="","",VLOOKUP(AQ41,'【記載例】シフト記号表（勤務時間帯）'!$C$6:$L$47,10,FALSE))</f>
        <v>8</v>
      </c>
      <c r="AR42" s="154">
        <f>IF(AR41="","",VLOOKUP(AR41,'【記載例】シフト記号表（勤務時間帯）'!$C$6:$L$47,10,FALSE))</f>
        <v>8</v>
      </c>
      <c r="AS42" s="166">
        <f>IF(AS41="","",VLOOKUP(AS41,'【記載例】シフト記号表（勤務時間帯）'!$C$6:$L$47,10,FALSE))</f>
        <v>7.9999999999999982</v>
      </c>
      <c r="AT42" s="166" t="str">
        <f>IF(AT41="","",VLOOKUP(AT41,'【記載例】シフト記号表（勤務時間帯）'!$C$6:$L$47,10,FALSE))</f>
        <v/>
      </c>
      <c r="AU42" s="166">
        <f>IF(AU41="","",VLOOKUP(AU41,'【記載例】シフト記号表（勤務時間帯）'!$C$6:$L$47,10,FALSE))</f>
        <v>8</v>
      </c>
      <c r="AV42" s="166">
        <f>IF(AV41="","",VLOOKUP(AV41,'【記載例】シフト記号表（勤務時間帯）'!$C$6:$L$47,10,FALSE))</f>
        <v>8</v>
      </c>
      <c r="AW42" s="166" t="str">
        <f>IF(AW41="","",VLOOKUP(AW41,'【記載例】シフト記号表（勤務時間帯）'!$C$6:$L$47,10,FALSE))</f>
        <v/>
      </c>
      <c r="AX42" s="182">
        <f>IF(AX41="","",VLOOKUP(AX41,'【記載例】シフト記号表（勤務時間帯）'!$C$6:$L$47,10,FALSE))</f>
        <v>8</v>
      </c>
      <c r="AY42" s="154" t="str">
        <f>IF(AY41="","",VLOOKUP(AY41,'【記載例】シフト記号表（勤務時間帯）'!$C$6:$L$47,10,FALSE))</f>
        <v/>
      </c>
      <c r="AZ42" s="166" t="str">
        <f>IF(AZ41="","",VLOOKUP(AZ41,'【記載例】シフト記号表（勤務時間帯）'!$C$6:$L$47,10,FALSE))</f>
        <v/>
      </c>
      <c r="BA42" s="166" t="str">
        <f>IF(BA41="","",VLOOKUP(BA41,'【記載例】シフト記号表（勤務時間帯）'!$C$6:$L$47,10,FALSE))</f>
        <v/>
      </c>
      <c r="BB42" s="216">
        <f>IF($BE$3="４週",SUM(W42:AX42),IF($BE$3="暦月",SUM(W42:BA42),""))</f>
        <v>160</v>
      </c>
      <c r="BC42" s="225"/>
      <c r="BD42" s="234">
        <f>IF($BE$3="４週",BB42/4,IF($BE$3="暦月",(BB42/($BE$8/7)),""))</f>
        <v>40</v>
      </c>
      <c r="BE42" s="225"/>
      <c r="BF42" s="247"/>
      <c r="BG42" s="254"/>
      <c r="BH42" s="254"/>
      <c r="BI42" s="254"/>
      <c r="BJ42" s="264"/>
    </row>
    <row r="43" spans="2:62" ht="20.25" customHeight="1">
      <c r="B43" s="11">
        <f>B41+1</f>
        <v>14</v>
      </c>
      <c r="C43" s="25" t="s">
        <v>131</v>
      </c>
      <c r="D43" s="36"/>
      <c r="E43" s="43"/>
      <c r="F43" s="48"/>
      <c r="G43" s="43"/>
      <c r="H43" s="48"/>
      <c r="I43" s="57" t="s">
        <v>16</v>
      </c>
      <c r="J43" s="71"/>
      <c r="K43" s="77" t="s">
        <v>119</v>
      </c>
      <c r="L43" s="93"/>
      <c r="M43" s="93"/>
      <c r="N43" s="36"/>
      <c r="O43" s="100" t="s">
        <v>167</v>
      </c>
      <c r="P43" s="105"/>
      <c r="Q43" s="105"/>
      <c r="R43" s="105"/>
      <c r="S43" s="116"/>
      <c r="T43" s="126" t="s">
        <v>36</v>
      </c>
      <c r="U43" s="133"/>
      <c r="V43" s="144"/>
      <c r="W43" s="155"/>
      <c r="X43" s="167" t="s">
        <v>66</v>
      </c>
      <c r="Y43" s="167" t="s">
        <v>69</v>
      </c>
      <c r="Z43" s="167"/>
      <c r="AA43" s="167" t="s">
        <v>69</v>
      </c>
      <c r="AB43" s="167" t="s">
        <v>69</v>
      </c>
      <c r="AC43" s="183"/>
      <c r="AD43" s="155"/>
      <c r="AE43" s="167" t="s">
        <v>66</v>
      </c>
      <c r="AF43" s="167" t="s">
        <v>69</v>
      </c>
      <c r="AG43" s="167" t="s">
        <v>69</v>
      </c>
      <c r="AH43" s="167"/>
      <c r="AI43" s="167"/>
      <c r="AJ43" s="183" t="s">
        <v>66</v>
      </c>
      <c r="AK43" s="155"/>
      <c r="AL43" s="167"/>
      <c r="AM43" s="167" t="s">
        <v>66</v>
      </c>
      <c r="AN43" s="167" t="s">
        <v>66</v>
      </c>
      <c r="AO43" s="167" t="s">
        <v>69</v>
      </c>
      <c r="AP43" s="167"/>
      <c r="AQ43" s="183" t="s">
        <v>69</v>
      </c>
      <c r="AR43" s="155"/>
      <c r="AS43" s="167" t="s">
        <v>69</v>
      </c>
      <c r="AT43" s="167" t="s">
        <v>69</v>
      </c>
      <c r="AU43" s="167"/>
      <c r="AV43" s="167" t="s">
        <v>69</v>
      </c>
      <c r="AW43" s="167" t="s">
        <v>66</v>
      </c>
      <c r="AX43" s="183"/>
      <c r="AY43" s="155"/>
      <c r="AZ43" s="167"/>
      <c r="BA43" s="210"/>
      <c r="BB43" s="217"/>
      <c r="BC43" s="226"/>
      <c r="BD43" s="235"/>
      <c r="BE43" s="243"/>
      <c r="BF43" s="248"/>
      <c r="BG43" s="255"/>
      <c r="BH43" s="255"/>
      <c r="BI43" s="255"/>
      <c r="BJ43" s="265"/>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102</v>
      </c>
      <c r="U44" s="132"/>
      <c r="V44" s="143"/>
      <c r="W44" s="154" t="str">
        <f>IF(W43="","",VLOOKUP(W43,'【記載例】シフト記号表（勤務時間帯）'!$C$6:$L$47,10,FALSE))</f>
        <v/>
      </c>
      <c r="X44" s="166">
        <f>IF(X43="","",VLOOKUP(X43,'【記載例】シフト記号表（勤務時間帯）'!$C$6:$L$47,10,FALSE))</f>
        <v>7.9999999999999982</v>
      </c>
      <c r="Y44" s="166">
        <f>IF(Y43="","",VLOOKUP(Y43,'【記載例】シフト記号表（勤務時間帯）'!$C$6:$L$47,10,FALSE))</f>
        <v>8</v>
      </c>
      <c r="Z44" s="166" t="str">
        <f>IF(Z43="","",VLOOKUP(Z43,'【記載例】シフト記号表（勤務時間帯）'!$C$6:$L$47,10,FALSE))</f>
        <v/>
      </c>
      <c r="AA44" s="166">
        <f>IF(AA43="","",VLOOKUP(AA43,'【記載例】シフト記号表（勤務時間帯）'!$C$6:$L$47,10,FALSE))</f>
        <v>8</v>
      </c>
      <c r="AB44" s="166">
        <f>IF(AB43="","",VLOOKUP(AB43,'【記載例】シフト記号表（勤務時間帯）'!$C$6:$L$47,10,FALSE))</f>
        <v>8</v>
      </c>
      <c r="AC44" s="182" t="str">
        <f>IF(AC43="","",VLOOKUP(AC43,'【記載例】シフト記号表（勤務時間帯）'!$C$6:$L$47,10,FALSE))</f>
        <v/>
      </c>
      <c r="AD44" s="154" t="str">
        <f>IF(AD43="","",VLOOKUP(AD43,'【記載例】シフト記号表（勤務時間帯）'!$C$6:$L$47,10,FALSE))</f>
        <v/>
      </c>
      <c r="AE44" s="166">
        <f>IF(AE43="","",VLOOKUP(AE43,'【記載例】シフト記号表（勤務時間帯）'!$C$6:$L$47,10,FALSE))</f>
        <v>7.9999999999999982</v>
      </c>
      <c r="AF44" s="166">
        <f>IF(AF43="","",VLOOKUP(AF43,'【記載例】シフト記号表（勤務時間帯）'!$C$6:$L$47,10,FALSE))</f>
        <v>8</v>
      </c>
      <c r="AG44" s="166">
        <f>IF(AG43="","",VLOOKUP(AG43,'【記載例】シフト記号表（勤務時間帯）'!$C$6:$L$47,10,FALSE))</f>
        <v>8</v>
      </c>
      <c r="AH44" s="166" t="str">
        <f>IF(AH43="","",VLOOKUP(AH43,'【記載例】シフト記号表（勤務時間帯）'!$C$6:$L$47,10,FALSE))</f>
        <v/>
      </c>
      <c r="AI44" s="166" t="str">
        <f>IF(AI43="","",VLOOKUP(AI43,'【記載例】シフト記号表（勤務時間帯）'!$C$6:$L$47,10,FALSE))</f>
        <v/>
      </c>
      <c r="AJ44" s="182">
        <f>IF(AJ43="","",VLOOKUP(AJ43,'【記載例】シフト記号表（勤務時間帯）'!$C$6:$L$47,10,FALSE))</f>
        <v>7.9999999999999982</v>
      </c>
      <c r="AK44" s="154" t="str">
        <f>IF(AK43="","",VLOOKUP(AK43,'【記載例】シフト記号表（勤務時間帯）'!$C$6:$L$47,10,FALSE))</f>
        <v/>
      </c>
      <c r="AL44" s="166" t="str">
        <f>IF(AL43="","",VLOOKUP(AL43,'【記載例】シフト記号表（勤務時間帯）'!$C$6:$L$47,10,FALSE))</f>
        <v/>
      </c>
      <c r="AM44" s="166">
        <f>IF(AM43="","",VLOOKUP(AM43,'【記載例】シフト記号表（勤務時間帯）'!$C$6:$L$47,10,FALSE))</f>
        <v>7.9999999999999982</v>
      </c>
      <c r="AN44" s="166">
        <f>IF(AN43="","",VLOOKUP(AN43,'【記載例】シフト記号表（勤務時間帯）'!$C$6:$L$47,10,FALSE))</f>
        <v>7.9999999999999982</v>
      </c>
      <c r="AO44" s="166">
        <f>IF(AO43="","",VLOOKUP(AO43,'【記載例】シフト記号表（勤務時間帯）'!$C$6:$L$47,10,FALSE))</f>
        <v>8</v>
      </c>
      <c r="AP44" s="166" t="str">
        <f>IF(AP43="","",VLOOKUP(AP43,'【記載例】シフト記号表（勤務時間帯）'!$C$6:$L$47,10,FALSE))</f>
        <v/>
      </c>
      <c r="AQ44" s="182">
        <f>IF(AQ43="","",VLOOKUP(AQ43,'【記載例】シフト記号表（勤務時間帯）'!$C$6:$L$47,10,FALSE))</f>
        <v>8</v>
      </c>
      <c r="AR44" s="154" t="str">
        <f>IF(AR43="","",VLOOKUP(AR43,'【記載例】シフト記号表（勤務時間帯）'!$C$6:$L$47,10,FALSE))</f>
        <v/>
      </c>
      <c r="AS44" s="166">
        <f>IF(AS43="","",VLOOKUP(AS43,'【記載例】シフト記号表（勤務時間帯）'!$C$6:$L$47,10,FALSE))</f>
        <v>8</v>
      </c>
      <c r="AT44" s="166">
        <f>IF(AT43="","",VLOOKUP(AT43,'【記載例】シフト記号表（勤務時間帯）'!$C$6:$L$47,10,FALSE))</f>
        <v>8</v>
      </c>
      <c r="AU44" s="166" t="str">
        <f>IF(AU43="","",VLOOKUP(AU43,'【記載例】シフト記号表（勤務時間帯）'!$C$6:$L$47,10,FALSE))</f>
        <v/>
      </c>
      <c r="AV44" s="166">
        <f>IF(AV43="","",VLOOKUP(AV43,'【記載例】シフト記号表（勤務時間帯）'!$C$6:$L$47,10,FALSE))</f>
        <v>8</v>
      </c>
      <c r="AW44" s="166">
        <f>IF(AW43="","",VLOOKUP(AW43,'【記載例】シフト記号表（勤務時間帯）'!$C$6:$L$47,10,FALSE))</f>
        <v>7.9999999999999982</v>
      </c>
      <c r="AX44" s="182" t="str">
        <f>IF(AX43="","",VLOOKUP(AX43,'【記載例】シフト記号表（勤務時間帯）'!$C$6:$L$47,10,FALSE))</f>
        <v/>
      </c>
      <c r="AY44" s="154" t="str">
        <f>IF(AY43="","",VLOOKUP(AY43,'【記載例】シフト記号表（勤務時間帯）'!$C$6:$L$47,10,FALSE))</f>
        <v/>
      </c>
      <c r="AZ44" s="166" t="str">
        <f>IF(AZ43="","",VLOOKUP(AZ43,'【記載例】シフト記号表（勤務時間帯）'!$C$6:$L$47,10,FALSE))</f>
        <v/>
      </c>
      <c r="BA44" s="166" t="str">
        <f>IF(BA43="","",VLOOKUP(BA43,'【記載例】シフト記号表（勤務時間帯）'!$C$6:$L$47,10,FALSE))</f>
        <v/>
      </c>
      <c r="BB44" s="216">
        <f>IF($BE$3="４週",SUM(W44:AX44),IF($BE$3="暦月",SUM(W44:BA44),""))</f>
        <v>128</v>
      </c>
      <c r="BC44" s="225"/>
      <c r="BD44" s="234">
        <f>IF($BE$3="４週",BB44/4,IF($BE$3="暦月",(BB44/($BE$8/7)),""))</f>
        <v>32</v>
      </c>
      <c r="BE44" s="225"/>
      <c r="BF44" s="247"/>
      <c r="BG44" s="254"/>
      <c r="BH44" s="254"/>
      <c r="BI44" s="254"/>
      <c r="BJ44" s="264"/>
    </row>
    <row r="45" spans="2:62" ht="20.25" customHeight="1">
      <c r="B45" s="11">
        <f>B43+1</f>
        <v>15</v>
      </c>
      <c r="C45" s="25" t="s">
        <v>131</v>
      </c>
      <c r="D45" s="36"/>
      <c r="E45" s="43"/>
      <c r="F45" s="48"/>
      <c r="G45" s="43"/>
      <c r="H45" s="48"/>
      <c r="I45" s="57" t="s">
        <v>18</v>
      </c>
      <c r="J45" s="71"/>
      <c r="K45" s="77" t="s">
        <v>38</v>
      </c>
      <c r="L45" s="93"/>
      <c r="M45" s="93"/>
      <c r="N45" s="36"/>
      <c r="O45" s="100" t="s">
        <v>168</v>
      </c>
      <c r="P45" s="105"/>
      <c r="Q45" s="105"/>
      <c r="R45" s="105"/>
      <c r="S45" s="116"/>
      <c r="T45" s="126" t="s">
        <v>36</v>
      </c>
      <c r="U45" s="133"/>
      <c r="V45" s="144"/>
      <c r="W45" s="155" t="s">
        <v>69</v>
      </c>
      <c r="X45" s="167" t="s">
        <v>69</v>
      </c>
      <c r="Y45" s="167"/>
      <c r="Z45" s="167"/>
      <c r="AA45" s="167" t="s">
        <v>65</v>
      </c>
      <c r="AB45" s="167" t="s">
        <v>58</v>
      </c>
      <c r="AC45" s="183" t="s">
        <v>66</v>
      </c>
      <c r="AD45" s="155" t="s">
        <v>66</v>
      </c>
      <c r="AE45" s="167"/>
      <c r="AF45" s="167" t="s">
        <v>69</v>
      </c>
      <c r="AG45" s="167" t="s">
        <v>69</v>
      </c>
      <c r="AH45" s="167"/>
      <c r="AI45" s="167" t="s">
        <v>65</v>
      </c>
      <c r="AJ45" s="183" t="s">
        <v>58</v>
      </c>
      <c r="AK45" s="155" t="s">
        <v>66</v>
      </c>
      <c r="AL45" s="167" t="s">
        <v>66</v>
      </c>
      <c r="AM45" s="167"/>
      <c r="AN45" s="167" t="s">
        <v>69</v>
      </c>
      <c r="AO45" s="167"/>
      <c r="AP45" s="167"/>
      <c r="AQ45" s="183" t="s">
        <v>65</v>
      </c>
      <c r="AR45" s="155" t="s">
        <v>58</v>
      </c>
      <c r="AS45" s="167" t="s">
        <v>66</v>
      </c>
      <c r="AT45" s="167" t="s">
        <v>66</v>
      </c>
      <c r="AU45" s="167"/>
      <c r="AV45" s="167" t="s">
        <v>66</v>
      </c>
      <c r="AW45" s="167" t="s">
        <v>69</v>
      </c>
      <c r="AX45" s="183" t="s">
        <v>69</v>
      </c>
      <c r="AY45" s="155"/>
      <c r="AZ45" s="167"/>
      <c r="BA45" s="210"/>
      <c r="BB45" s="217"/>
      <c r="BC45" s="226"/>
      <c r="BD45" s="235"/>
      <c r="BE45" s="243"/>
      <c r="BF45" s="248"/>
      <c r="BG45" s="255"/>
      <c r="BH45" s="255"/>
      <c r="BI45" s="255"/>
      <c r="BJ45" s="265"/>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102</v>
      </c>
      <c r="U46" s="132"/>
      <c r="V46" s="143"/>
      <c r="W46" s="154">
        <f>IF(W45="","",VLOOKUP(W45,'【記載例】シフト記号表（勤務時間帯）'!$C$6:$L$47,10,FALSE))</f>
        <v>8</v>
      </c>
      <c r="X46" s="166">
        <f>IF(X45="","",VLOOKUP(X45,'【記載例】シフト記号表（勤務時間帯）'!$C$6:$L$47,10,FALSE))</f>
        <v>8</v>
      </c>
      <c r="Y46" s="166" t="str">
        <f>IF(Y45="","",VLOOKUP(Y45,'【記載例】シフト記号表（勤務時間帯）'!$C$6:$L$47,10,FALSE))</f>
        <v/>
      </c>
      <c r="Z46" s="166" t="str">
        <f>IF(Z45="","",VLOOKUP(Z45,'【記載例】シフト記号表（勤務時間帯）'!$C$6:$L$47,10,FALSE))</f>
        <v/>
      </c>
      <c r="AA46" s="166">
        <f>IF(AA45="","",VLOOKUP(AA45,'【記載例】シフト記号表（勤務時間帯）'!$C$6:$L$47,10,FALSE))</f>
        <v>8</v>
      </c>
      <c r="AB46" s="166">
        <f>IF(AB45="","",VLOOKUP(AB45,'【記載例】シフト記号表（勤務時間帯）'!$C$6:$L$47,10,FALSE))</f>
        <v>8</v>
      </c>
      <c r="AC46" s="182">
        <f>IF(AC45="","",VLOOKUP(AC45,'【記載例】シフト記号表（勤務時間帯）'!$C$6:$L$47,10,FALSE))</f>
        <v>7.9999999999999982</v>
      </c>
      <c r="AD46" s="154">
        <f>IF(AD45="","",VLOOKUP(AD45,'【記載例】シフト記号表（勤務時間帯）'!$C$6:$L$47,10,FALSE))</f>
        <v>7.9999999999999982</v>
      </c>
      <c r="AE46" s="166" t="str">
        <f>IF(AE45="","",VLOOKUP(AE45,'【記載例】シフト記号表（勤務時間帯）'!$C$6:$L$47,10,FALSE))</f>
        <v/>
      </c>
      <c r="AF46" s="166">
        <f>IF(AF45="","",VLOOKUP(AF45,'【記載例】シフト記号表（勤務時間帯）'!$C$6:$L$47,10,FALSE))</f>
        <v>8</v>
      </c>
      <c r="AG46" s="166">
        <f>IF(AG45="","",VLOOKUP(AG45,'【記載例】シフト記号表（勤務時間帯）'!$C$6:$L$47,10,FALSE))</f>
        <v>8</v>
      </c>
      <c r="AH46" s="166" t="str">
        <f>IF(AH45="","",VLOOKUP(AH45,'【記載例】シフト記号表（勤務時間帯）'!$C$6:$L$47,10,FALSE))</f>
        <v/>
      </c>
      <c r="AI46" s="166">
        <f>IF(AI45="","",VLOOKUP(AI45,'【記載例】シフト記号表（勤務時間帯）'!$C$6:$L$47,10,FALSE))</f>
        <v>8</v>
      </c>
      <c r="AJ46" s="182">
        <f>IF(AJ45="","",VLOOKUP(AJ45,'【記載例】シフト記号表（勤務時間帯）'!$C$6:$L$47,10,FALSE))</f>
        <v>8</v>
      </c>
      <c r="AK46" s="154">
        <f>IF(AK45="","",VLOOKUP(AK45,'【記載例】シフト記号表（勤務時間帯）'!$C$6:$L$47,10,FALSE))</f>
        <v>7.9999999999999982</v>
      </c>
      <c r="AL46" s="166">
        <f>IF(AL45="","",VLOOKUP(AL45,'【記載例】シフト記号表（勤務時間帯）'!$C$6:$L$47,10,FALSE))</f>
        <v>7.9999999999999982</v>
      </c>
      <c r="AM46" s="166" t="str">
        <f>IF(AM45="","",VLOOKUP(AM45,'【記載例】シフト記号表（勤務時間帯）'!$C$6:$L$47,10,FALSE))</f>
        <v/>
      </c>
      <c r="AN46" s="166">
        <f>IF(AN45="","",VLOOKUP(AN45,'【記載例】シフト記号表（勤務時間帯）'!$C$6:$L$47,10,FALSE))</f>
        <v>8</v>
      </c>
      <c r="AO46" s="166" t="str">
        <f>IF(AO45="","",VLOOKUP(AO45,'【記載例】シフト記号表（勤務時間帯）'!$C$6:$L$47,10,FALSE))</f>
        <v/>
      </c>
      <c r="AP46" s="166" t="str">
        <f>IF(AP45="","",VLOOKUP(AP45,'【記載例】シフト記号表（勤務時間帯）'!$C$6:$L$47,10,FALSE))</f>
        <v/>
      </c>
      <c r="AQ46" s="182">
        <f>IF(AQ45="","",VLOOKUP(AQ45,'【記載例】シフト記号表（勤務時間帯）'!$C$6:$L$47,10,FALSE))</f>
        <v>8</v>
      </c>
      <c r="AR46" s="154">
        <f>IF(AR45="","",VLOOKUP(AR45,'【記載例】シフト記号表（勤務時間帯）'!$C$6:$L$47,10,FALSE))</f>
        <v>8</v>
      </c>
      <c r="AS46" s="166">
        <f>IF(AS45="","",VLOOKUP(AS45,'【記載例】シフト記号表（勤務時間帯）'!$C$6:$L$47,10,FALSE))</f>
        <v>7.9999999999999982</v>
      </c>
      <c r="AT46" s="166">
        <f>IF(AT45="","",VLOOKUP(AT45,'【記載例】シフト記号表（勤務時間帯）'!$C$6:$L$47,10,FALSE))</f>
        <v>7.9999999999999982</v>
      </c>
      <c r="AU46" s="166" t="str">
        <f>IF(AU45="","",VLOOKUP(AU45,'【記載例】シフト記号表（勤務時間帯）'!$C$6:$L$47,10,FALSE))</f>
        <v/>
      </c>
      <c r="AV46" s="166">
        <f>IF(AV45="","",VLOOKUP(AV45,'【記載例】シフト記号表（勤務時間帯）'!$C$6:$L$47,10,FALSE))</f>
        <v>7.9999999999999982</v>
      </c>
      <c r="AW46" s="166">
        <f>IF(AW45="","",VLOOKUP(AW45,'【記載例】シフト記号表（勤務時間帯）'!$C$6:$L$47,10,FALSE))</f>
        <v>8</v>
      </c>
      <c r="AX46" s="182">
        <f>IF(AX45="","",VLOOKUP(AX45,'【記載例】シフト記号表（勤務時間帯）'!$C$6:$L$47,10,FALSE))</f>
        <v>8</v>
      </c>
      <c r="AY46" s="154" t="str">
        <f>IF(AY45="","",VLOOKUP(AY45,'【記載例】シフト記号表（勤務時間帯）'!$C$6:$L$47,10,FALSE))</f>
        <v/>
      </c>
      <c r="AZ46" s="166" t="str">
        <f>IF(AZ45="","",VLOOKUP(AZ45,'【記載例】シフト記号表（勤務時間帯）'!$C$6:$L$47,10,FALSE))</f>
        <v/>
      </c>
      <c r="BA46" s="166" t="str">
        <f>IF(BA45="","",VLOOKUP(BA45,'【記載例】シフト記号表（勤務時間帯）'!$C$6:$L$47,10,FALSE))</f>
        <v/>
      </c>
      <c r="BB46" s="216">
        <f>IF($BE$3="４週",SUM(W46:AX46),IF($BE$3="暦月",SUM(W46:BA46),""))</f>
        <v>160</v>
      </c>
      <c r="BC46" s="225"/>
      <c r="BD46" s="234">
        <f>IF($BE$3="４週",BB46/4,IF($BE$3="暦月",(BB46/($BE$8/7)),""))</f>
        <v>40</v>
      </c>
      <c r="BE46" s="225"/>
      <c r="BF46" s="247"/>
      <c r="BG46" s="254"/>
      <c r="BH46" s="254"/>
      <c r="BI46" s="254"/>
      <c r="BJ46" s="264"/>
    </row>
    <row r="47" spans="2:62" ht="20.25" customHeight="1">
      <c r="B47" s="11">
        <f>B45+1</f>
        <v>16</v>
      </c>
      <c r="C47" s="25" t="s">
        <v>131</v>
      </c>
      <c r="D47" s="36"/>
      <c r="E47" s="43"/>
      <c r="F47" s="48"/>
      <c r="G47" s="43"/>
      <c r="H47" s="48"/>
      <c r="I47" s="57" t="s">
        <v>18</v>
      </c>
      <c r="J47" s="71"/>
      <c r="K47" s="77" t="s">
        <v>119</v>
      </c>
      <c r="L47" s="93"/>
      <c r="M47" s="93"/>
      <c r="N47" s="36"/>
      <c r="O47" s="100" t="s">
        <v>90</v>
      </c>
      <c r="P47" s="105"/>
      <c r="Q47" s="105"/>
      <c r="R47" s="105"/>
      <c r="S47" s="116"/>
      <c r="T47" s="126" t="s">
        <v>36</v>
      </c>
      <c r="U47" s="133"/>
      <c r="V47" s="144"/>
      <c r="W47" s="155"/>
      <c r="X47" s="167" t="s">
        <v>66</v>
      </c>
      <c r="Y47" s="167" t="s">
        <v>69</v>
      </c>
      <c r="Z47" s="167" t="s">
        <v>69</v>
      </c>
      <c r="AA47" s="167"/>
      <c r="AB47" s="167" t="s">
        <v>65</v>
      </c>
      <c r="AC47" s="183" t="s">
        <v>58</v>
      </c>
      <c r="AD47" s="155" t="s">
        <v>69</v>
      </c>
      <c r="AE47" s="167"/>
      <c r="AF47" s="167" t="s">
        <v>69</v>
      </c>
      <c r="AG47" s="167" t="s">
        <v>69</v>
      </c>
      <c r="AH47" s="167"/>
      <c r="AI47" s="167"/>
      <c r="AJ47" s="183" t="s">
        <v>65</v>
      </c>
      <c r="AK47" s="155" t="s">
        <v>58</v>
      </c>
      <c r="AL47" s="167" t="s">
        <v>69</v>
      </c>
      <c r="AM47" s="167" t="s">
        <v>69</v>
      </c>
      <c r="AN47" s="167" t="s">
        <v>69</v>
      </c>
      <c r="AO47" s="167" t="s">
        <v>66</v>
      </c>
      <c r="AP47" s="167" t="s">
        <v>66</v>
      </c>
      <c r="AQ47" s="183"/>
      <c r="AR47" s="155" t="s">
        <v>65</v>
      </c>
      <c r="AS47" s="167" t="s">
        <v>58</v>
      </c>
      <c r="AT47" s="167" t="s">
        <v>66</v>
      </c>
      <c r="AU47" s="167" t="s">
        <v>69</v>
      </c>
      <c r="AV47" s="167"/>
      <c r="AW47" s="167"/>
      <c r="AX47" s="183" t="s">
        <v>66</v>
      </c>
      <c r="AY47" s="155"/>
      <c r="AZ47" s="167"/>
      <c r="BA47" s="210"/>
      <c r="BB47" s="217"/>
      <c r="BC47" s="226"/>
      <c r="BD47" s="235"/>
      <c r="BE47" s="243"/>
      <c r="BF47" s="248"/>
      <c r="BG47" s="255"/>
      <c r="BH47" s="255"/>
      <c r="BI47" s="255"/>
      <c r="BJ47" s="265"/>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102</v>
      </c>
      <c r="U48" s="132"/>
      <c r="V48" s="143"/>
      <c r="W48" s="154" t="str">
        <f>IF(W47="","",VLOOKUP(W47,'【記載例】シフト記号表（勤務時間帯）'!$C$6:$L$47,10,FALSE))</f>
        <v/>
      </c>
      <c r="X48" s="166">
        <f>IF(X47="","",VLOOKUP(X47,'【記載例】シフト記号表（勤務時間帯）'!$C$6:$L$47,10,FALSE))</f>
        <v>7.9999999999999982</v>
      </c>
      <c r="Y48" s="166">
        <f>IF(Y47="","",VLOOKUP(Y47,'【記載例】シフト記号表（勤務時間帯）'!$C$6:$L$47,10,FALSE))</f>
        <v>8</v>
      </c>
      <c r="Z48" s="166">
        <f>IF(Z47="","",VLOOKUP(Z47,'【記載例】シフト記号表（勤務時間帯）'!$C$6:$L$47,10,FALSE))</f>
        <v>8</v>
      </c>
      <c r="AA48" s="166" t="str">
        <f>IF(AA47="","",VLOOKUP(AA47,'【記載例】シフト記号表（勤務時間帯）'!$C$6:$L$47,10,FALSE))</f>
        <v/>
      </c>
      <c r="AB48" s="166">
        <f>IF(AB47="","",VLOOKUP(AB47,'【記載例】シフト記号表（勤務時間帯）'!$C$6:$L$47,10,FALSE))</f>
        <v>8</v>
      </c>
      <c r="AC48" s="182">
        <f>IF(AC47="","",VLOOKUP(AC47,'【記載例】シフト記号表（勤務時間帯）'!$C$6:$L$47,10,FALSE))</f>
        <v>8</v>
      </c>
      <c r="AD48" s="154">
        <f>IF(AD47="","",VLOOKUP(AD47,'【記載例】シフト記号表（勤務時間帯）'!$C$6:$L$47,10,FALSE))</f>
        <v>8</v>
      </c>
      <c r="AE48" s="166" t="str">
        <f>IF(AE47="","",VLOOKUP(AE47,'【記載例】シフト記号表（勤務時間帯）'!$C$6:$L$47,10,FALSE))</f>
        <v/>
      </c>
      <c r="AF48" s="166">
        <f>IF(AF47="","",VLOOKUP(AF47,'【記載例】シフト記号表（勤務時間帯）'!$C$6:$L$47,10,FALSE))</f>
        <v>8</v>
      </c>
      <c r="AG48" s="166">
        <f>IF(AG47="","",VLOOKUP(AG47,'【記載例】シフト記号表（勤務時間帯）'!$C$6:$L$47,10,FALSE))</f>
        <v>8</v>
      </c>
      <c r="AH48" s="166" t="str">
        <f>IF(AH47="","",VLOOKUP(AH47,'【記載例】シフト記号表（勤務時間帯）'!$C$6:$L$47,10,FALSE))</f>
        <v/>
      </c>
      <c r="AI48" s="166" t="str">
        <f>IF(AI47="","",VLOOKUP(AI47,'【記載例】シフト記号表（勤務時間帯）'!$C$6:$L$47,10,FALSE))</f>
        <v/>
      </c>
      <c r="AJ48" s="182">
        <f>IF(AJ47="","",VLOOKUP(AJ47,'【記載例】シフト記号表（勤務時間帯）'!$C$6:$L$47,10,FALSE))</f>
        <v>8</v>
      </c>
      <c r="AK48" s="154">
        <f>IF(AK47="","",VLOOKUP(AK47,'【記載例】シフト記号表（勤務時間帯）'!$C$6:$L$47,10,FALSE))</f>
        <v>8</v>
      </c>
      <c r="AL48" s="166">
        <f>IF(AL47="","",VLOOKUP(AL47,'【記載例】シフト記号表（勤務時間帯）'!$C$6:$L$47,10,FALSE))</f>
        <v>8</v>
      </c>
      <c r="AM48" s="166">
        <f>IF(AM47="","",VLOOKUP(AM47,'【記載例】シフト記号表（勤務時間帯）'!$C$6:$L$47,10,FALSE))</f>
        <v>8</v>
      </c>
      <c r="AN48" s="166">
        <f>IF(AN47="","",VLOOKUP(AN47,'【記載例】シフト記号表（勤務時間帯）'!$C$6:$L$47,10,FALSE))</f>
        <v>8</v>
      </c>
      <c r="AO48" s="166">
        <f>IF(AO47="","",VLOOKUP(AO47,'【記載例】シフト記号表（勤務時間帯）'!$C$6:$L$47,10,FALSE))</f>
        <v>7.9999999999999982</v>
      </c>
      <c r="AP48" s="166">
        <f>IF(AP47="","",VLOOKUP(AP47,'【記載例】シフト記号表（勤務時間帯）'!$C$6:$L$47,10,FALSE))</f>
        <v>7.9999999999999982</v>
      </c>
      <c r="AQ48" s="182" t="str">
        <f>IF(AQ47="","",VLOOKUP(AQ47,'【記載例】シフト記号表（勤務時間帯）'!$C$6:$L$47,10,FALSE))</f>
        <v/>
      </c>
      <c r="AR48" s="154">
        <f>IF(AR47="","",VLOOKUP(AR47,'【記載例】シフト記号表（勤務時間帯）'!$C$6:$L$47,10,FALSE))</f>
        <v>8</v>
      </c>
      <c r="AS48" s="166">
        <f>IF(AS47="","",VLOOKUP(AS47,'【記載例】シフト記号表（勤務時間帯）'!$C$6:$L$47,10,FALSE))</f>
        <v>8</v>
      </c>
      <c r="AT48" s="166">
        <f>IF(AT47="","",VLOOKUP(AT47,'【記載例】シフト記号表（勤務時間帯）'!$C$6:$L$47,10,FALSE))</f>
        <v>7.9999999999999982</v>
      </c>
      <c r="AU48" s="166">
        <f>IF(AU47="","",VLOOKUP(AU47,'【記載例】シフト記号表（勤務時間帯）'!$C$6:$L$47,10,FALSE))</f>
        <v>8</v>
      </c>
      <c r="AV48" s="166" t="str">
        <f>IF(AV47="","",VLOOKUP(AV47,'【記載例】シフト記号表（勤務時間帯）'!$C$6:$L$47,10,FALSE))</f>
        <v/>
      </c>
      <c r="AW48" s="166" t="str">
        <f>IF(AW47="","",VLOOKUP(AW47,'【記載例】シフト記号表（勤務時間帯）'!$C$6:$L$47,10,FALSE))</f>
        <v/>
      </c>
      <c r="AX48" s="182">
        <f>IF(AX47="","",VLOOKUP(AX47,'【記載例】シフト記号表（勤務時間帯）'!$C$6:$L$47,10,FALSE))</f>
        <v>7.9999999999999982</v>
      </c>
      <c r="AY48" s="154" t="str">
        <f>IF(AY47="","",VLOOKUP(AY47,'【記載例】シフト記号表（勤務時間帯）'!$C$6:$L$47,10,FALSE))</f>
        <v/>
      </c>
      <c r="AZ48" s="166" t="str">
        <f>IF(AZ47="","",VLOOKUP(AZ47,'【記載例】シフト記号表（勤務時間帯）'!$C$6:$L$47,10,FALSE))</f>
        <v/>
      </c>
      <c r="BA48" s="166" t="str">
        <f>IF(BA47="","",VLOOKUP(BA47,'【記載例】シフト記号表（勤務時間帯）'!$C$6:$L$47,10,FALSE))</f>
        <v/>
      </c>
      <c r="BB48" s="216">
        <f>IF($BE$3="４週",SUM(W48:AX48),IF($BE$3="暦月",SUM(W48:BA48),""))</f>
        <v>160</v>
      </c>
      <c r="BC48" s="225"/>
      <c r="BD48" s="234">
        <f>IF($BE$3="４週",BB48/4,IF($BE$3="暦月",(BB48/($BE$8/7)),""))</f>
        <v>40</v>
      </c>
      <c r="BE48" s="225"/>
      <c r="BF48" s="247"/>
      <c r="BG48" s="254"/>
      <c r="BH48" s="254"/>
      <c r="BI48" s="254"/>
      <c r="BJ48" s="264"/>
    </row>
    <row r="49" spans="2:62" ht="20.25" customHeight="1">
      <c r="B49" s="11">
        <f>B47+1</f>
        <v>17</v>
      </c>
      <c r="C49" s="25" t="s">
        <v>131</v>
      </c>
      <c r="D49" s="36"/>
      <c r="E49" s="43"/>
      <c r="F49" s="48"/>
      <c r="G49" s="43"/>
      <c r="H49" s="48"/>
      <c r="I49" s="57" t="s">
        <v>18</v>
      </c>
      <c r="J49" s="71"/>
      <c r="K49" s="77" t="s">
        <v>119</v>
      </c>
      <c r="L49" s="93"/>
      <c r="M49" s="93"/>
      <c r="N49" s="36"/>
      <c r="O49" s="100" t="s">
        <v>169</v>
      </c>
      <c r="P49" s="105"/>
      <c r="Q49" s="105"/>
      <c r="R49" s="105"/>
      <c r="S49" s="116"/>
      <c r="T49" s="126" t="s">
        <v>36</v>
      </c>
      <c r="U49" s="133"/>
      <c r="V49" s="144"/>
      <c r="W49" s="155" t="s">
        <v>66</v>
      </c>
      <c r="X49" s="167"/>
      <c r="Y49" s="167" t="s">
        <v>66</v>
      </c>
      <c r="Z49" s="167"/>
      <c r="AA49" s="167" t="s">
        <v>69</v>
      </c>
      <c r="AB49" s="167"/>
      <c r="AC49" s="183" t="s">
        <v>65</v>
      </c>
      <c r="AD49" s="155" t="s">
        <v>58</v>
      </c>
      <c r="AE49" s="167" t="s">
        <v>69</v>
      </c>
      <c r="AF49" s="167" t="s">
        <v>69</v>
      </c>
      <c r="AG49" s="167" t="s">
        <v>66</v>
      </c>
      <c r="AH49" s="167" t="s">
        <v>66</v>
      </c>
      <c r="AI49" s="167"/>
      <c r="AJ49" s="183" t="s">
        <v>69</v>
      </c>
      <c r="AK49" s="155" t="s">
        <v>65</v>
      </c>
      <c r="AL49" s="167" t="s">
        <v>58</v>
      </c>
      <c r="AM49" s="167" t="s">
        <v>66</v>
      </c>
      <c r="AN49" s="167"/>
      <c r="AO49" s="167" t="s">
        <v>69</v>
      </c>
      <c r="AP49" s="167" t="s">
        <v>69</v>
      </c>
      <c r="AQ49" s="183"/>
      <c r="AR49" s="155"/>
      <c r="AS49" s="167" t="s">
        <v>65</v>
      </c>
      <c r="AT49" s="167" t="s">
        <v>58</v>
      </c>
      <c r="AU49" s="167" t="s">
        <v>66</v>
      </c>
      <c r="AV49" s="167" t="s">
        <v>69</v>
      </c>
      <c r="AW49" s="167" t="s">
        <v>69</v>
      </c>
      <c r="AX49" s="183"/>
      <c r="AY49" s="155"/>
      <c r="AZ49" s="167"/>
      <c r="BA49" s="210"/>
      <c r="BB49" s="217"/>
      <c r="BC49" s="226"/>
      <c r="BD49" s="235"/>
      <c r="BE49" s="243"/>
      <c r="BF49" s="248"/>
      <c r="BG49" s="255"/>
      <c r="BH49" s="255"/>
      <c r="BI49" s="255"/>
      <c r="BJ49" s="265"/>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102</v>
      </c>
      <c r="U50" s="132"/>
      <c r="V50" s="143"/>
      <c r="W50" s="154">
        <f>IF(W49="","",VLOOKUP(W49,'【記載例】シフト記号表（勤務時間帯）'!$C$6:$L$47,10,FALSE))</f>
        <v>7.9999999999999982</v>
      </c>
      <c r="X50" s="166" t="str">
        <f>IF(X49="","",VLOOKUP(X49,'【記載例】シフト記号表（勤務時間帯）'!$C$6:$L$47,10,FALSE))</f>
        <v/>
      </c>
      <c r="Y50" s="166">
        <f>IF(Y49="","",VLOOKUP(Y49,'【記載例】シフト記号表（勤務時間帯）'!$C$6:$L$47,10,FALSE))</f>
        <v>7.9999999999999982</v>
      </c>
      <c r="Z50" s="166" t="str">
        <f>IF(Z49="","",VLOOKUP(Z49,'【記載例】シフト記号表（勤務時間帯）'!$C$6:$L$47,10,FALSE))</f>
        <v/>
      </c>
      <c r="AA50" s="166">
        <f>IF(AA49="","",VLOOKUP(AA49,'【記載例】シフト記号表（勤務時間帯）'!$C$6:$L$47,10,FALSE))</f>
        <v>8</v>
      </c>
      <c r="AB50" s="166" t="str">
        <f>IF(AB49="","",VLOOKUP(AB49,'【記載例】シフト記号表（勤務時間帯）'!$C$6:$L$47,10,FALSE))</f>
        <v/>
      </c>
      <c r="AC50" s="182">
        <f>IF(AC49="","",VLOOKUP(AC49,'【記載例】シフト記号表（勤務時間帯）'!$C$6:$L$47,10,FALSE))</f>
        <v>8</v>
      </c>
      <c r="AD50" s="154">
        <f>IF(AD49="","",VLOOKUP(AD49,'【記載例】シフト記号表（勤務時間帯）'!$C$6:$L$47,10,FALSE))</f>
        <v>8</v>
      </c>
      <c r="AE50" s="166">
        <f>IF(AE49="","",VLOOKUP(AE49,'【記載例】シフト記号表（勤務時間帯）'!$C$6:$L$47,10,FALSE))</f>
        <v>8</v>
      </c>
      <c r="AF50" s="166">
        <f>IF(AF49="","",VLOOKUP(AF49,'【記載例】シフト記号表（勤務時間帯）'!$C$6:$L$47,10,FALSE))</f>
        <v>8</v>
      </c>
      <c r="AG50" s="166">
        <f>IF(AG49="","",VLOOKUP(AG49,'【記載例】シフト記号表（勤務時間帯）'!$C$6:$L$47,10,FALSE))</f>
        <v>7.9999999999999982</v>
      </c>
      <c r="AH50" s="166">
        <f>IF(AH49="","",VLOOKUP(AH49,'【記載例】シフト記号表（勤務時間帯）'!$C$6:$L$47,10,FALSE))</f>
        <v>7.9999999999999982</v>
      </c>
      <c r="AI50" s="166" t="str">
        <f>IF(AI49="","",VLOOKUP(AI49,'【記載例】シフト記号表（勤務時間帯）'!$C$6:$L$47,10,FALSE))</f>
        <v/>
      </c>
      <c r="AJ50" s="182">
        <f>IF(AJ49="","",VLOOKUP(AJ49,'【記載例】シフト記号表（勤務時間帯）'!$C$6:$L$47,10,FALSE))</f>
        <v>8</v>
      </c>
      <c r="AK50" s="154">
        <f>IF(AK49="","",VLOOKUP(AK49,'【記載例】シフト記号表（勤務時間帯）'!$C$6:$L$47,10,FALSE))</f>
        <v>8</v>
      </c>
      <c r="AL50" s="166">
        <f>IF(AL49="","",VLOOKUP(AL49,'【記載例】シフト記号表（勤務時間帯）'!$C$6:$L$47,10,FALSE))</f>
        <v>8</v>
      </c>
      <c r="AM50" s="166">
        <f>IF(AM49="","",VLOOKUP(AM49,'【記載例】シフト記号表（勤務時間帯）'!$C$6:$L$47,10,FALSE))</f>
        <v>7.9999999999999982</v>
      </c>
      <c r="AN50" s="166" t="str">
        <f>IF(AN49="","",VLOOKUP(AN49,'【記載例】シフト記号表（勤務時間帯）'!$C$6:$L$47,10,FALSE))</f>
        <v/>
      </c>
      <c r="AO50" s="166">
        <f>IF(AO49="","",VLOOKUP(AO49,'【記載例】シフト記号表（勤務時間帯）'!$C$6:$L$47,10,FALSE))</f>
        <v>8</v>
      </c>
      <c r="AP50" s="166">
        <f>IF(AP49="","",VLOOKUP(AP49,'【記載例】シフト記号表（勤務時間帯）'!$C$6:$L$47,10,FALSE))</f>
        <v>8</v>
      </c>
      <c r="AQ50" s="182" t="str">
        <f>IF(AQ49="","",VLOOKUP(AQ49,'【記載例】シフト記号表（勤務時間帯）'!$C$6:$L$47,10,FALSE))</f>
        <v/>
      </c>
      <c r="AR50" s="154" t="str">
        <f>IF(AR49="","",VLOOKUP(AR49,'【記載例】シフト記号表（勤務時間帯）'!$C$6:$L$47,10,FALSE))</f>
        <v/>
      </c>
      <c r="AS50" s="166">
        <f>IF(AS49="","",VLOOKUP(AS49,'【記載例】シフト記号表（勤務時間帯）'!$C$6:$L$47,10,FALSE))</f>
        <v>8</v>
      </c>
      <c r="AT50" s="166">
        <f>IF(AT49="","",VLOOKUP(AT49,'【記載例】シフト記号表（勤務時間帯）'!$C$6:$L$47,10,FALSE))</f>
        <v>8</v>
      </c>
      <c r="AU50" s="166">
        <f>IF(AU49="","",VLOOKUP(AU49,'【記載例】シフト記号表（勤務時間帯）'!$C$6:$L$47,10,FALSE))</f>
        <v>7.9999999999999982</v>
      </c>
      <c r="AV50" s="166">
        <f>IF(AV49="","",VLOOKUP(AV49,'【記載例】シフト記号表（勤務時間帯）'!$C$6:$L$47,10,FALSE))</f>
        <v>8</v>
      </c>
      <c r="AW50" s="166">
        <f>IF(AW49="","",VLOOKUP(AW49,'【記載例】シフト記号表（勤務時間帯）'!$C$6:$L$47,10,FALSE))</f>
        <v>8</v>
      </c>
      <c r="AX50" s="182" t="str">
        <f>IF(AX49="","",VLOOKUP(AX49,'【記載例】シフト記号表（勤務時間帯）'!$C$6:$L$47,10,FALSE))</f>
        <v/>
      </c>
      <c r="AY50" s="154" t="str">
        <f>IF(AY49="","",VLOOKUP(AY49,'【記載例】シフト記号表（勤務時間帯）'!$C$6:$L$47,10,FALSE))</f>
        <v/>
      </c>
      <c r="AZ50" s="166" t="str">
        <f>IF(AZ49="","",VLOOKUP(AZ49,'【記載例】シフト記号表（勤務時間帯）'!$C$6:$L$47,10,FALSE))</f>
        <v/>
      </c>
      <c r="BA50" s="166" t="str">
        <f>IF(BA49="","",VLOOKUP(BA49,'【記載例】シフト記号表（勤務時間帯）'!$C$6:$L$47,10,FALSE))</f>
        <v/>
      </c>
      <c r="BB50" s="216">
        <f>IF($BE$3="４週",SUM(W50:AX50),IF($BE$3="暦月",SUM(W50:BA50),""))</f>
        <v>160</v>
      </c>
      <c r="BC50" s="225"/>
      <c r="BD50" s="234">
        <f>IF($BE$3="４週",BB50/4,IF($BE$3="暦月",(BB50/($BE$8/7)),""))</f>
        <v>40</v>
      </c>
      <c r="BE50" s="225"/>
      <c r="BF50" s="247"/>
      <c r="BG50" s="254"/>
      <c r="BH50" s="254"/>
      <c r="BI50" s="254"/>
      <c r="BJ50" s="264"/>
    </row>
    <row r="51" spans="2:62" ht="20.25" customHeight="1">
      <c r="B51" s="11">
        <f>B49+1</f>
        <v>18</v>
      </c>
      <c r="C51" s="25" t="s">
        <v>131</v>
      </c>
      <c r="D51" s="36"/>
      <c r="E51" s="43"/>
      <c r="F51" s="48"/>
      <c r="G51" s="43"/>
      <c r="H51" s="48"/>
      <c r="I51" s="57" t="s">
        <v>18</v>
      </c>
      <c r="J51" s="71"/>
      <c r="K51" s="77" t="s">
        <v>119</v>
      </c>
      <c r="L51" s="93"/>
      <c r="M51" s="93"/>
      <c r="N51" s="36"/>
      <c r="O51" s="100" t="s">
        <v>170</v>
      </c>
      <c r="P51" s="105"/>
      <c r="Q51" s="105"/>
      <c r="R51" s="105"/>
      <c r="S51" s="116"/>
      <c r="T51" s="126" t="s">
        <v>36</v>
      </c>
      <c r="U51" s="133"/>
      <c r="V51" s="144"/>
      <c r="W51" s="155" t="s">
        <v>58</v>
      </c>
      <c r="X51" s="167"/>
      <c r="Y51" s="167" t="s">
        <v>69</v>
      </c>
      <c r="Z51" s="167" t="s">
        <v>66</v>
      </c>
      <c r="AA51" s="167" t="s">
        <v>66</v>
      </c>
      <c r="AB51" s="167" t="s">
        <v>66</v>
      </c>
      <c r="AC51" s="183"/>
      <c r="AD51" s="155" t="s">
        <v>65</v>
      </c>
      <c r="AE51" s="167" t="s">
        <v>58</v>
      </c>
      <c r="AF51" s="167" t="s">
        <v>66</v>
      </c>
      <c r="AG51" s="167"/>
      <c r="AH51" s="167" t="s">
        <v>69</v>
      </c>
      <c r="AI51" s="167" t="s">
        <v>69</v>
      </c>
      <c r="AJ51" s="183"/>
      <c r="AK51" s="155"/>
      <c r="AL51" s="167" t="s">
        <v>65</v>
      </c>
      <c r="AM51" s="167" t="s">
        <v>58</v>
      </c>
      <c r="AN51" s="167" t="s">
        <v>66</v>
      </c>
      <c r="AO51" s="167"/>
      <c r="AP51" s="167" t="s">
        <v>69</v>
      </c>
      <c r="AQ51" s="183" t="s">
        <v>69</v>
      </c>
      <c r="AR51" s="155" t="s">
        <v>69</v>
      </c>
      <c r="AS51" s="167"/>
      <c r="AT51" s="167" t="s">
        <v>65</v>
      </c>
      <c r="AU51" s="167" t="s">
        <v>58</v>
      </c>
      <c r="AV51" s="167" t="s">
        <v>66</v>
      </c>
      <c r="AW51" s="167"/>
      <c r="AX51" s="183" t="s">
        <v>69</v>
      </c>
      <c r="AY51" s="155"/>
      <c r="AZ51" s="167"/>
      <c r="BA51" s="210"/>
      <c r="BB51" s="217"/>
      <c r="BC51" s="226"/>
      <c r="BD51" s="235"/>
      <c r="BE51" s="243"/>
      <c r="BF51" s="248"/>
      <c r="BG51" s="255"/>
      <c r="BH51" s="255"/>
      <c r="BI51" s="255"/>
      <c r="BJ51" s="265"/>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102</v>
      </c>
      <c r="U52" s="132"/>
      <c r="V52" s="143"/>
      <c r="W52" s="154">
        <f>IF(W51="","",VLOOKUP(W51,'【記載例】シフト記号表（勤務時間帯）'!$C$6:$L$47,10,FALSE))</f>
        <v>8</v>
      </c>
      <c r="X52" s="166" t="str">
        <f>IF(X51="","",VLOOKUP(X51,'【記載例】シフト記号表（勤務時間帯）'!$C$6:$L$47,10,FALSE))</f>
        <v/>
      </c>
      <c r="Y52" s="166">
        <f>IF(Y51="","",VLOOKUP(Y51,'【記載例】シフト記号表（勤務時間帯）'!$C$6:$L$47,10,FALSE))</f>
        <v>8</v>
      </c>
      <c r="Z52" s="166">
        <f>IF(Z51="","",VLOOKUP(Z51,'【記載例】シフト記号表（勤務時間帯）'!$C$6:$L$47,10,FALSE))</f>
        <v>7.9999999999999982</v>
      </c>
      <c r="AA52" s="166">
        <f>IF(AA51="","",VLOOKUP(AA51,'【記載例】シフト記号表（勤務時間帯）'!$C$6:$L$47,10,FALSE))</f>
        <v>7.9999999999999982</v>
      </c>
      <c r="AB52" s="166">
        <f>IF(AB51="","",VLOOKUP(AB51,'【記載例】シフト記号表（勤務時間帯）'!$C$6:$L$47,10,FALSE))</f>
        <v>7.9999999999999982</v>
      </c>
      <c r="AC52" s="182" t="str">
        <f>IF(AC51="","",VLOOKUP(AC51,'【記載例】シフト記号表（勤務時間帯）'!$C$6:$L$47,10,FALSE))</f>
        <v/>
      </c>
      <c r="AD52" s="154">
        <f>IF(AD51="","",VLOOKUP(AD51,'【記載例】シフト記号表（勤務時間帯）'!$C$6:$L$47,10,FALSE))</f>
        <v>8</v>
      </c>
      <c r="AE52" s="166">
        <f>IF(AE51="","",VLOOKUP(AE51,'【記載例】シフト記号表（勤務時間帯）'!$C$6:$L$47,10,FALSE))</f>
        <v>8</v>
      </c>
      <c r="AF52" s="166">
        <f>IF(AF51="","",VLOOKUP(AF51,'【記載例】シフト記号表（勤務時間帯）'!$C$6:$L$47,10,FALSE))</f>
        <v>7.9999999999999982</v>
      </c>
      <c r="AG52" s="166" t="str">
        <f>IF(AG51="","",VLOOKUP(AG51,'【記載例】シフト記号表（勤務時間帯）'!$C$6:$L$47,10,FALSE))</f>
        <v/>
      </c>
      <c r="AH52" s="166">
        <f>IF(AH51="","",VLOOKUP(AH51,'【記載例】シフト記号表（勤務時間帯）'!$C$6:$L$47,10,FALSE))</f>
        <v>8</v>
      </c>
      <c r="AI52" s="166">
        <f>IF(AI51="","",VLOOKUP(AI51,'【記載例】シフト記号表（勤務時間帯）'!$C$6:$L$47,10,FALSE))</f>
        <v>8</v>
      </c>
      <c r="AJ52" s="182" t="str">
        <f>IF(AJ51="","",VLOOKUP(AJ51,'【記載例】シフト記号表（勤務時間帯）'!$C$6:$L$47,10,FALSE))</f>
        <v/>
      </c>
      <c r="AK52" s="154" t="str">
        <f>IF(AK51="","",VLOOKUP(AK51,'【記載例】シフト記号表（勤務時間帯）'!$C$6:$L$47,10,FALSE))</f>
        <v/>
      </c>
      <c r="AL52" s="166">
        <f>IF(AL51="","",VLOOKUP(AL51,'【記載例】シフト記号表（勤務時間帯）'!$C$6:$L$47,10,FALSE))</f>
        <v>8</v>
      </c>
      <c r="AM52" s="166">
        <f>IF(AM51="","",VLOOKUP(AM51,'【記載例】シフト記号表（勤務時間帯）'!$C$6:$L$47,10,FALSE))</f>
        <v>8</v>
      </c>
      <c r="AN52" s="166">
        <f>IF(AN51="","",VLOOKUP(AN51,'【記載例】シフト記号表（勤務時間帯）'!$C$6:$L$47,10,FALSE))</f>
        <v>7.9999999999999982</v>
      </c>
      <c r="AO52" s="166" t="str">
        <f>IF(AO51="","",VLOOKUP(AO51,'【記載例】シフト記号表（勤務時間帯）'!$C$6:$L$47,10,FALSE))</f>
        <v/>
      </c>
      <c r="AP52" s="166">
        <f>IF(AP51="","",VLOOKUP(AP51,'【記載例】シフト記号表（勤務時間帯）'!$C$6:$L$47,10,FALSE))</f>
        <v>8</v>
      </c>
      <c r="AQ52" s="182">
        <f>IF(AQ51="","",VLOOKUP(AQ51,'【記載例】シフト記号表（勤務時間帯）'!$C$6:$L$47,10,FALSE))</f>
        <v>8</v>
      </c>
      <c r="AR52" s="154">
        <f>IF(AR51="","",VLOOKUP(AR51,'【記載例】シフト記号表（勤務時間帯）'!$C$6:$L$47,10,FALSE))</f>
        <v>8</v>
      </c>
      <c r="AS52" s="166" t="str">
        <f>IF(AS51="","",VLOOKUP(AS51,'【記載例】シフト記号表（勤務時間帯）'!$C$6:$L$47,10,FALSE))</f>
        <v/>
      </c>
      <c r="AT52" s="166">
        <f>IF(AT51="","",VLOOKUP(AT51,'【記載例】シフト記号表（勤務時間帯）'!$C$6:$L$47,10,FALSE))</f>
        <v>8</v>
      </c>
      <c r="AU52" s="166">
        <f>IF(AU51="","",VLOOKUP(AU51,'【記載例】シフト記号表（勤務時間帯）'!$C$6:$L$47,10,FALSE))</f>
        <v>8</v>
      </c>
      <c r="AV52" s="166">
        <f>IF(AV51="","",VLOOKUP(AV51,'【記載例】シフト記号表（勤務時間帯）'!$C$6:$L$47,10,FALSE))</f>
        <v>7.9999999999999982</v>
      </c>
      <c r="AW52" s="166" t="str">
        <f>IF(AW51="","",VLOOKUP(AW51,'【記載例】シフト記号表（勤務時間帯）'!$C$6:$L$47,10,FALSE))</f>
        <v/>
      </c>
      <c r="AX52" s="182">
        <f>IF(AX51="","",VLOOKUP(AX51,'【記載例】シフト記号表（勤務時間帯）'!$C$6:$L$47,10,FALSE))</f>
        <v>8</v>
      </c>
      <c r="AY52" s="154" t="str">
        <f>IF(AY51="","",VLOOKUP(AY51,'【記載例】シフト記号表（勤務時間帯）'!$C$6:$L$47,10,FALSE))</f>
        <v/>
      </c>
      <c r="AZ52" s="166" t="str">
        <f>IF(AZ51="","",VLOOKUP(AZ51,'【記載例】シフト記号表（勤務時間帯）'!$C$6:$L$47,10,FALSE))</f>
        <v/>
      </c>
      <c r="BA52" s="166" t="str">
        <f>IF(BA51="","",VLOOKUP(BA51,'【記載例】シフト記号表（勤務時間帯）'!$C$6:$L$47,10,FALSE))</f>
        <v/>
      </c>
      <c r="BB52" s="216">
        <f>IF($BE$3="４週",SUM(W52:AX52),IF($BE$3="暦月",SUM(W52:BA52),""))</f>
        <v>160</v>
      </c>
      <c r="BC52" s="225"/>
      <c r="BD52" s="234">
        <f>IF($BE$3="４週",BB52/4,IF($BE$3="暦月",(BB52/($BE$8/7)),""))</f>
        <v>40</v>
      </c>
      <c r="BE52" s="225"/>
      <c r="BF52" s="247"/>
      <c r="BG52" s="254"/>
      <c r="BH52" s="254"/>
      <c r="BI52" s="254"/>
      <c r="BJ52" s="264"/>
    </row>
    <row r="53" spans="2:62" ht="20.25" customHeight="1">
      <c r="B53" s="11">
        <f>B51+1</f>
        <v>19</v>
      </c>
      <c r="C53" s="25" t="s">
        <v>131</v>
      </c>
      <c r="D53" s="36"/>
      <c r="E53" s="44"/>
      <c r="F53" s="49"/>
      <c r="G53" s="44"/>
      <c r="H53" s="49"/>
      <c r="I53" s="57" t="s">
        <v>16</v>
      </c>
      <c r="J53" s="71"/>
      <c r="K53" s="77" t="s">
        <v>119</v>
      </c>
      <c r="L53" s="93"/>
      <c r="M53" s="93"/>
      <c r="N53" s="36"/>
      <c r="O53" s="100" t="s">
        <v>171</v>
      </c>
      <c r="P53" s="105"/>
      <c r="Q53" s="105"/>
      <c r="R53" s="105"/>
      <c r="S53" s="116"/>
      <c r="T53" s="124" t="s">
        <v>36</v>
      </c>
      <c r="U53" s="131"/>
      <c r="V53" s="142"/>
      <c r="W53" s="155" t="s">
        <v>69</v>
      </c>
      <c r="X53" s="167"/>
      <c r="Y53" s="167"/>
      <c r="Z53" s="167" t="s">
        <v>69</v>
      </c>
      <c r="AA53" s="167"/>
      <c r="AB53" s="167" t="s">
        <v>69</v>
      </c>
      <c r="AC53" s="183" t="s">
        <v>69</v>
      </c>
      <c r="AD53" s="155"/>
      <c r="AE53" s="167" t="s">
        <v>69</v>
      </c>
      <c r="AF53" s="167"/>
      <c r="AG53" s="167"/>
      <c r="AH53" s="167" t="s">
        <v>69</v>
      </c>
      <c r="AI53" s="167" t="s">
        <v>66</v>
      </c>
      <c r="AJ53" s="183" t="s">
        <v>66</v>
      </c>
      <c r="AK53" s="155" t="s">
        <v>69</v>
      </c>
      <c r="AL53" s="167"/>
      <c r="AM53" s="167" t="s">
        <v>69</v>
      </c>
      <c r="AN53" s="167"/>
      <c r="AO53" s="167" t="s">
        <v>69</v>
      </c>
      <c r="AP53" s="167"/>
      <c r="AQ53" s="183" t="s">
        <v>66</v>
      </c>
      <c r="AR53" s="155" t="s">
        <v>66</v>
      </c>
      <c r="AS53" s="167" t="s">
        <v>69</v>
      </c>
      <c r="AT53" s="167"/>
      <c r="AU53" s="167" t="s">
        <v>69</v>
      </c>
      <c r="AV53" s="167"/>
      <c r="AW53" s="167" t="s">
        <v>66</v>
      </c>
      <c r="AX53" s="183"/>
      <c r="AY53" s="155"/>
      <c r="AZ53" s="167"/>
      <c r="BA53" s="210"/>
      <c r="BB53" s="217"/>
      <c r="BC53" s="226"/>
      <c r="BD53" s="235"/>
      <c r="BE53" s="243"/>
      <c r="BF53" s="248"/>
      <c r="BG53" s="255"/>
      <c r="BH53" s="255"/>
      <c r="BI53" s="255"/>
      <c r="BJ53" s="265"/>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102</v>
      </c>
      <c r="U54" s="130"/>
      <c r="V54" s="141"/>
      <c r="W54" s="154">
        <f>IF(W53="","",VLOOKUP(W53,'【記載例】シフト記号表（勤務時間帯）'!$C$6:$L$47,10,FALSE))</f>
        <v>8</v>
      </c>
      <c r="X54" s="166" t="str">
        <f>IF(X53="","",VLOOKUP(X53,'【記載例】シフト記号表（勤務時間帯）'!$C$6:$L$47,10,FALSE))</f>
        <v/>
      </c>
      <c r="Y54" s="166" t="str">
        <f>IF(Y53="","",VLOOKUP(Y53,'【記載例】シフト記号表（勤務時間帯）'!$C$6:$L$47,10,FALSE))</f>
        <v/>
      </c>
      <c r="Z54" s="166">
        <f>IF(Z53="","",VLOOKUP(Z53,'【記載例】シフト記号表（勤務時間帯）'!$C$6:$L$47,10,FALSE))</f>
        <v>8</v>
      </c>
      <c r="AA54" s="166" t="str">
        <f>IF(AA53="","",VLOOKUP(AA53,'【記載例】シフト記号表（勤務時間帯）'!$C$6:$L$47,10,FALSE))</f>
        <v/>
      </c>
      <c r="AB54" s="166">
        <f>IF(AB53="","",VLOOKUP(AB53,'【記載例】シフト記号表（勤務時間帯）'!$C$6:$L$47,10,FALSE))</f>
        <v>8</v>
      </c>
      <c r="AC54" s="182">
        <f>IF(AC53="","",VLOOKUP(AC53,'【記載例】シフト記号表（勤務時間帯）'!$C$6:$L$47,10,FALSE))</f>
        <v>8</v>
      </c>
      <c r="AD54" s="154" t="str">
        <f>IF(AD53="","",VLOOKUP(AD53,'【記載例】シフト記号表（勤務時間帯）'!$C$6:$L$47,10,FALSE))</f>
        <v/>
      </c>
      <c r="AE54" s="166">
        <f>IF(AE53="","",VLOOKUP(AE53,'【記載例】シフト記号表（勤務時間帯）'!$C$6:$L$47,10,FALSE))</f>
        <v>8</v>
      </c>
      <c r="AF54" s="166" t="str">
        <f>IF(AF53="","",VLOOKUP(AF53,'【記載例】シフト記号表（勤務時間帯）'!$C$6:$L$47,10,FALSE))</f>
        <v/>
      </c>
      <c r="AG54" s="166" t="str">
        <f>IF(AG53="","",VLOOKUP(AG53,'【記載例】シフト記号表（勤務時間帯）'!$C$6:$L$47,10,FALSE))</f>
        <v/>
      </c>
      <c r="AH54" s="166">
        <f>IF(AH53="","",VLOOKUP(AH53,'【記載例】シフト記号表（勤務時間帯）'!$C$6:$L$47,10,FALSE))</f>
        <v>8</v>
      </c>
      <c r="AI54" s="166">
        <f>IF(AI53="","",VLOOKUP(AI53,'【記載例】シフト記号表（勤務時間帯）'!$C$6:$L$47,10,FALSE))</f>
        <v>7.9999999999999982</v>
      </c>
      <c r="AJ54" s="182">
        <f>IF(AJ53="","",VLOOKUP(AJ53,'【記載例】シフト記号表（勤務時間帯）'!$C$6:$L$47,10,FALSE))</f>
        <v>7.9999999999999982</v>
      </c>
      <c r="AK54" s="154">
        <f>IF(AK53="","",VLOOKUP(AK53,'【記載例】シフト記号表（勤務時間帯）'!$C$6:$L$47,10,FALSE))</f>
        <v>8</v>
      </c>
      <c r="AL54" s="166" t="str">
        <f>IF(AL53="","",VLOOKUP(AL53,'【記載例】シフト記号表（勤務時間帯）'!$C$6:$L$47,10,FALSE))</f>
        <v/>
      </c>
      <c r="AM54" s="166">
        <f>IF(AM53="","",VLOOKUP(AM53,'【記載例】シフト記号表（勤務時間帯）'!$C$6:$L$47,10,FALSE))</f>
        <v>8</v>
      </c>
      <c r="AN54" s="166" t="str">
        <f>IF(AN53="","",VLOOKUP(AN53,'【記載例】シフト記号表（勤務時間帯）'!$C$6:$L$47,10,FALSE))</f>
        <v/>
      </c>
      <c r="AO54" s="166">
        <f>IF(AO53="","",VLOOKUP(AO53,'【記載例】シフト記号表（勤務時間帯）'!$C$6:$L$47,10,FALSE))</f>
        <v>8</v>
      </c>
      <c r="AP54" s="166" t="str">
        <f>IF(AP53="","",VLOOKUP(AP53,'【記載例】シフト記号表（勤務時間帯）'!$C$6:$L$47,10,FALSE))</f>
        <v/>
      </c>
      <c r="AQ54" s="182">
        <f>IF(AQ53="","",VLOOKUP(AQ53,'【記載例】シフト記号表（勤務時間帯）'!$C$6:$L$47,10,FALSE))</f>
        <v>7.9999999999999982</v>
      </c>
      <c r="AR54" s="154">
        <f>IF(AR53="","",VLOOKUP(AR53,'【記載例】シフト記号表（勤務時間帯）'!$C$6:$L$47,10,FALSE))</f>
        <v>7.9999999999999982</v>
      </c>
      <c r="AS54" s="166">
        <f>IF(AS53="","",VLOOKUP(AS53,'【記載例】シフト記号表（勤務時間帯）'!$C$6:$L$47,10,FALSE))</f>
        <v>8</v>
      </c>
      <c r="AT54" s="166" t="str">
        <f>IF(AT53="","",VLOOKUP(AT53,'【記載例】シフト記号表（勤務時間帯）'!$C$6:$L$47,10,FALSE))</f>
        <v/>
      </c>
      <c r="AU54" s="166">
        <f>IF(AU53="","",VLOOKUP(AU53,'【記載例】シフト記号表（勤務時間帯）'!$C$6:$L$47,10,FALSE))</f>
        <v>8</v>
      </c>
      <c r="AV54" s="166" t="str">
        <f>IF(AV53="","",VLOOKUP(AV53,'【記載例】シフト記号表（勤務時間帯）'!$C$6:$L$47,10,FALSE))</f>
        <v/>
      </c>
      <c r="AW54" s="166">
        <f>IF(AW53="","",VLOOKUP(AW53,'【記載例】シフト記号表（勤務時間帯）'!$C$6:$L$47,10,FALSE))</f>
        <v>7.9999999999999982</v>
      </c>
      <c r="AX54" s="182" t="str">
        <f>IF(AX53="","",VLOOKUP(AX53,'【記載例】シフト記号表（勤務時間帯）'!$C$6:$L$47,10,FALSE))</f>
        <v/>
      </c>
      <c r="AY54" s="154" t="str">
        <f>IF(AY53="","",VLOOKUP(AY53,'【記載例】シフト記号表（勤務時間帯）'!$C$6:$L$47,10,FALSE))</f>
        <v/>
      </c>
      <c r="AZ54" s="166" t="str">
        <f>IF(AZ53="","",VLOOKUP(AZ53,'【記載例】シフト記号表（勤務時間帯）'!$C$6:$L$47,10,FALSE))</f>
        <v/>
      </c>
      <c r="BA54" s="166" t="str">
        <f>IF(BA53="","",VLOOKUP(BA53,'【記載例】シフト記号表（勤務時間帯）'!$C$6:$L$47,10,FALSE))</f>
        <v/>
      </c>
      <c r="BB54" s="216">
        <f>IF($BE$3="４週",SUM(W54:AX54),IF($BE$3="暦月",SUM(W54:BA54),""))</f>
        <v>128</v>
      </c>
      <c r="BC54" s="225"/>
      <c r="BD54" s="234">
        <f>IF($BE$3="４週",BB54/4,IF($BE$3="暦月",(BB54/($BE$8/7)),""))</f>
        <v>32</v>
      </c>
      <c r="BE54" s="225"/>
      <c r="BF54" s="247"/>
      <c r="BG54" s="254"/>
      <c r="BH54" s="254"/>
      <c r="BI54" s="254"/>
      <c r="BJ54" s="264"/>
    </row>
    <row r="55" spans="2:62" ht="20.25" customHeight="1">
      <c r="B55" s="11">
        <f>B53+1</f>
        <v>20</v>
      </c>
      <c r="C55" s="25" t="s">
        <v>131</v>
      </c>
      <c r="D55" s="36"/>
      <c r="E55" s="44"/>
      <c r="F55" s="49"/>
      <c r="G55" s="44"/>
      <c r="H55" s="49"/>
      <c r="I55" s="57" t="s">
        <v>18</v>
      </c>
      <c r="J55" s="71"/>
      <c r="K55" s="77" t="s">
        <v>38</v>
      </c>
      <c r="L55" s="93"/>
      <c r="M55" s="93"/>
      <c r="N55" s="36"/>
      <c r="O55" s="100" t="s">
        <v>173</v>
      </c>
      <c r="P55" s="105"/>
      <c r="Q55" s="105"/>
      <c r="R55" s="105"/>
      <c r="S55" s="116"/>
      <c r="T55" s="124" t="s">
        <v>36</v>
      </c>
      <c r="U55" s="131"/>
      <c r="V55" s="142"/>
      <c r="W55" s="155" t="s">
        <v>65</v>
      </c>
      <c r="X55" s="167" t="s">
        <v>58</v>
      </c>
      <c r="Y55" s="167" t="s">
        <v>66</v>
      </c>
      <c r="Z55" s="167" t="s">
        <v>66</v>
      </c>
      <c r="AA55" s="167"/>
      <c r="AB55" s="167" t="s">
        <v>69</v>
      </c>
      <c r="AC55" s="183"/>
      <c r="AD55" s="155"/>
      <c r="AE55" s="167" t="s">
        <v>65</v>
      </c>
      <c r="AF55" s="167" t="s">
        <v>58</v>
      </c>
      <c r="AG55" s="167" t="s">
        <v>66</v>
      </c>
      <c r="AH55" s="167" t="s">
        <v>66</v>
      </c>
      <c r="AI55" s="167"/>
      <c r="AJ55" s="183" t="s">
        <v>69</v>
      </c>
      <c r="AK55" s="155" t="s">
        <v>69</v>
      </c>
      <c r="AL55" s="167"/>
      <c r="AM55" s="167" t="s">
        <v>65</v>
      </c>
      <c r="AN55" s="167" t="s">
        <v>58</v>
      </c>
      <c r="AO55" s="167" t="s">
        <v>66</v>
      </c>
      <c r="AP55" s="167" t="s">
        <v>66</v>
      </c>
      <c r="AQ55" s="183"/>
      <c r="AR55" s="155" t="s">
        <v>69</v>
      </c>
      <c r="AS55" s="167"/>
      <c r="AT55" s="167"/>
      <c r="AU55" s="167" t="s">
        <v>65</v>
      </c>
      <c r="AV55" s="167" t="s">
        <v>58</v>
      </c>
      <c r="AW55" s="167" t="s">
        <v>66</v>
      </c>
      <c r="AX55" s="183" t="s">
        <v>66</v>
      </c>
      <c r="AY55" s="155"/>
      <c r="AZ55" s="167"/>
      <c r="BA55" s="210"/>
      <c r="BB55" s="217"/>
      <c r="BC55" s="226"/>
      <c r="BD55" s="235"/>
      <c r="BE55" s="243"/>
      <c r="BF55" s="248"/>
      <c r="BG55" s="255"/>
      <c r="BH55" s="255"/>
      <c r="BI55" s="255"/>
      <c r="BJ55" s="265"/>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102</v>
      </c>
      <c r="U56" s="132"/>
      <c r="V56" s="143"/>
      <c r="W56" s="154">
        <f>IF(W55="","",VLOOKUP(W55,'【記載例】シフト記号表（勤務時間帯）'!$C$6:$L$47,10,FALSE))</f>
        <v>8</v>
      </c>
      <c r="X56" s="166">
        <f>IF(X55="","",VLOOKUP(X55,'【記載例】シフト記号表（勤務時間帯）'!$C$6:$L$47,10,FALSE))</f>
        <v>8</v>
      </c>
      <c r="Y56" s="166">
        <f>IF(Y55="","",VLOOKUP(Y55,'【記載例】シフト記号表（勤務時間帯）'!$C$6:$L$47,10,FALSE))</f>
        <v>7.9999999999999982</v>
      </c>
      <c r="Z56" s="166">
        <f>IF(Z55="","",VLOOKUP(Z55,'【記載例】シフト記号表（勤務時間帯）'!$C$6:$L$47,10,FALSE))</f>
        <v>7.9999999999999982</v>
      </c>
      <c r="AA56" s="166" t="str">
        <f>IF(AA55="","",VLOOKUP(AA55,'【記載例】シフト記号表（勤務時間帯）'!$C$6:$L$47,10,FALSE))</f>
        <v/>
      </c>
      <c r="AB56" s="166">
        <f>IF(AB55="","",VLOOKUP(AB55,'【記載例】シフト記号表（勤務時間帯）'!$C$6:$L$47,10,FALSE))</f>
        <v>8</v>
      </c>
      <c r="AC56" s="182" t="str">
        <f>IF(AC55="","",VLOOKUP(AC55,'【記載例】シフト記号表（勤務時間帯）'!$C$6:$L$47,10,FALSE))</f>
        <v/>
      </c>
      <c r="AD56" s="154" t="str">
        <f>IF(AD55="","",VLOOKUP(AD55,'【記載例】シフト記号表（勤務時間帯）'!$C$6:$L$47,10,FALSE))</f>
        <v/>
      </c>
      <c r="AE56" s="166">
        <f>IF(AE55="","",VLOOKUP(AE55,'【記載例】シフト記号表（勤務時間帯）'!$C$6:$L$47,10,FALSE))</f>
        <v>8</v>
      </c>
      <c r="AF56" s="166">
        <f>IF(AF55="","",VLOOKUP(AF55,'【記載例】シフト記号表（勤務時間帯）'!$C$6:$L$47,10,FALSE))</f>
        <v>8</v>
      </c>
      <c r="AG56" s="166">
        <f>IF(AG55="","",VLOOKUP(AG55,'【記載例】シフト記号表（勤務時間帯）'!$C$6:$L$47,10,FALSE))</f>
        <v>7.9999999999999982</v>
      </c>
      <c r="AH56" s="166">
        <f>IF(AH55="","",VLOOKUP(AH55,'【記載例】シフト記号表（勤務時間帯）'!$C$6:$L$47,10,FALSE))</f>
        <v>7.9999999999999982</v>
      </c>
      <c r="AI56" s="166" t="str">
        <f>IF(AI55="","",VLOOKUP(AI55,'【記載例】シフト記号表（勤務時間帯）'!$C$6:$L$47,10,FALSE))</f>
        <v/>
      </c>
      <c r="AJ56" s="182">
        <f>IF(AJ55="","",VLOOKUP(AJ55,'【記載例】シフト記号表（勤務時間帯）'!$C$6:$L$47,10,FALSE))</f>
        <v>8</v>
      </c>
      <c r="AK56" s="154">
        <f>IF(AK55="","",VLOOKUP(AK55,'【記載例】シフト記号表（勤務時間帯）'!$C$6:$L$47,10,FALSE))</f>
        <v>8</v>
      </c>
      <c r="AL56" s="166" t="str">
        <f>IF(AL55="","",VLOOKUP(AL55,'【記載例】シフト記号表（勤務時間帯）'!$C$6:$L$47,10,FALSE))</f>
        <v/>
      </c>
      <c r="AM56" s="166">
        <f>IF(AM55="","",VLOOKUP(AM55,'【記載例】シフト記号表（勤務時間帯）'!$C$6:$L$47,10,FALSE))</f>
        <v>8</v>
      </c>
      <c r="AN56" s="166">
        <f>IF(AN55="","",VLOOKUP(AN55,'【記載例】シフト記号表（勤務時間帯）'!$C$6:$L$47,10,FALSE))</f>
        <v>8</v>
      </c>
      <c r="AO56" s="166">
        <f>IF(AO55="","",VLOOKUP(AO55,'【記載例】シフト記号表（勤務時間帯）'!$C$6:$L$47,10,FALSE))</f>
        <v>7.9999999999999982</v>
      </c>
      <c r="AP56" s="166">
        <f>IF(AP55="","",VLOOKUP(AP55,'【記載例】シフト記号表（勤務時間帯）'!$C$6:$L$47,10,FALSE))</f>
        <v>7.9999999999999982</v>
      </c>
      <c r="AQ56" s="182" t="str">
        <f>IF(AQ55="","",VLOOKUP(AQ55,'【記載例】シフト記号表（勤務時間帯）'!$C$6:$L$47,10,FALSE))</f>
        <v/>
      </c>
      <c r="AR56" s="154">
        <f>IF(AR55="","",VLOOKUP(AR55,'【記載例】シフト記号表（勤務時間帯）'!$C$6:$L$47,10,FALSE))</f>
        <v>8</v>
      </c>
      <c r="AS56" s="166" t="str">
        <f>IF(AS55="","",VLOOKUP(AS55,'【記載例】シフト記号表（勤務時間帯）'!$C$6:$L$47,10,FALSE))</f>
        <v/>
      </c>
      <c r="AT56" s="166" t="str">
        <f>IF(AT55="","",VLOOKUP(AT55,'【記載例】シフト記号表（勤務時間帯）'!$C$6:$L$47,10,FALSE))</f>
        <v/>
      </c>
      <c r="AU56" s="166">
        <f>IF(AU55="","",VLOOKUP(AU55,'【記載例】シフト記号表（勤務時間帯）'!$C$6:$L$47,10,FALSE))</f>
        <v>8</v>
      </c>
      <c r="AV56" s="166">
        <f>IF(AV55="","",VLOOKUP(AV55,'【記載例】シフト記号表（勤務時間帯）'!$C$6:$L$47,10,FALSE))</f>
        <v>8</v>
      </c>
      <c r="AW56" s="166">
        <f>IF(AW55="","",VLOOKUP(AW55,'【記載例】シフト記号表（勤務時間帯）'!$C$6:$L$47,10,FALSE))</f>
        <v>7.9999999999999982</v>
      </c>
      <c r="AX56" s="182">
        <f>IF(AX55="","",VLOOKUP(AX55,'【記載例】シフト記号表（勤務時間帯）'!$C$6:$L$47,10,FALSE))</f>
        <v>7.9999999999999982</v>
      </c>
      <c r="AY56" s="154" t="str">
        <f>IF(AY55="","",VLOOKUP(AY55,'【記載例】シフト記号表（勤務時間帯）'!$C$6:$L$47,10,FALSE))</f>
        <v/>
      </c>
      <c r="AZ56" s="166" t="str">
        <f>IF(AZ55="","",VLOOKUP(AZ55,'【記載例】シフト記号表（勤務時間帯）'!$C$6:$L$47,10,FALSE))</f>
        <v/>
      </c>
      <c r="BA56" s="166" t="str">
        <f>IF(BA55="","",VLOOKUP(BA55,'【記載例】シフト記号表（勤務時間帯）'!$C$6:$L$47,10,FALSE))</f>
        <v/>
      </c>
      <c r="BB56" s="216">
        <f>IF($BE$3="４週",SUM(W56:AX56),IF($BE$3="暦月",SUM(W56:BA56),""))</f>
        <v>160</v>
      </c>
      <c r="BC56" s="225"/>
      <c r="BD56" s="234">
        <f>IF($BE$3="４週",BB56/4,IF($BE$3="暦月",(BB56/($BE$8/7)),""))</f>
        <v>40</v>
      </c>
      <c r="BE56" s="225"/>
      <c r="BF56" s="247"/>
      <c r="BG56" s="254"/>
      <c r="BH56" s="254"/>
      <c r="BI56" s="254"/>
      <c r="BJ56" s="264"/>
    </row>
    <row r="57" spans="2:62" ht="20.25" customHeight="1">
      <c r="B57" s="11">
        <f>B55+1</f>
        <v>21</v>
      </c>
      <c r="C57" s="25" t="s">
        <v>131</v>
      </c>
      <c r="D57" s="36"/>
      <c r="E57" s="43"/>
      <c r="F57" s="48"/>
      <c r="G57" s="43"/>
      <c r="H57" s="48"/>
      <c r="I57" s="57" t="s">
        <v>18</v>
      </c>
      <c r="J57" s="71"/>
      <c r="K57" s="77" t="s">
        <v>119</v>
      </c>
      <c r="L57" s="93"/>
      <c r="M57" s="93"/>
      <c r="N57" s="36"/>
      <c r="O57" s="100" t="s">
        <v>137</v>
      </c>
      <c r="P57" s="105"/>
      <c r="Q57" s="105"/>
      <c r="R57" s="105"/>
      <c r="S57" s="116"/>
      <c r="T57" s="126" t="s">
        <v>36</v>
      </c>
      <c r="U57" s="133"/>
      <c r="V57" s="144"/>
      <c r="W57" s="155"/>
      <c r="X57" s="167" t="s">
        <v>65</v>
      </c>
      <c r="Y57" s="167" t="s">
        <v>58</v>
      </c>
      <c r="Z57" s="167" t="s">
        <v>69</v>
      </c>
      <c r="AA57" s="167" t="s">
        <v>66</v>
      </c>
      <c r="AB57" s="167"/>
      <c r="AC57" s="183" t="s">
        <v>69</v>
      </c>
      <c r="AD57" s="155" t="s">
        <v>69</v>
      </c>
      <c r="AE57" s="167"/>
      <c r="AF57" s="167" t="s">
        <v>65</v>
      </c>
      <c r="AG57" s="167" t="s">
        <v>58</v>
      </c>
      <c r="AH57" s="167" t="s">
        <v>69</v>
      </c>
      <c r="AI57" s="167" t="s">
        <v>66</v>
      </c>
      <c r="AJ57" s="183"/>
      <c r="AK57" s="155" t="s">
        <v>69</v>
      </c>
      <c r="AL57" s="167" t="s">
        <v>66</v>
      </c>
      <c r="AM57" s="167"/>
      <c r="AN57" s="167" t="s">
        <v>65</v>
      </c>
      <c r="AO57" s="167" t="s">
        <v>58</v>
      </c>
      <c r="AP57" s="167" t="s">
        <v>69</v>
      </c>
      <c r="AQ57" s="183"/>
      <c r="AR57" s="155"/>
      <c r="AS57" s="167" t="s">
        <v>69</v>
      </c>
      <c r="AT57" s="167" t="s">
        <v>66</v>
      </c>
      <c r="AU57" s="167"/>
      <c r="AV57" s="167" t="s">
        <v>65</v>
      </c>
      <c r="AW57" s="167" t="s">
        <v>58</v>
      </c>
      <c r="AX57" s="183" t="s">
        <v>69</v>
      </c>
      <c r="AY57" s="155"/>
      <c r="AZ57" s="167"/>
      <c r="BA57" s="210"/>
      <c r="BB57" s="217"/>
      <c r="BC57" s="226"/>
      <c r="BD57" s="235"/>
      <c r="BE57" s="243"/>
      <c r="BF57" s="248"/>
      <c r="BG57" s="255"/>
      <c r="BH57" s="255"/>
      <c r="BI57" s="255"/>
      <c r="BJ57" s="265"/>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102</v>
      </c>
      <c r="U58" s="132"/>
      <c r="V58" s="143"/>
      <c r="W58" s="154" t="str">
        <f>IF(W57="","",VLOOKUP(W57,'【記載例】シフト記号表（勤務時間帯）'!$C$6:$L$47,10,FALSE))</f>
        <v/>
      </c>
      <c r="X58" s="166">
        <f>IF(X57="","",VLOOKUP(X57,'【記載例】シフト記号表（勤務時間帯）'!$C$6:$L$47,10,FALSE))</f>
        <v>8</v>
      </c>
      <c r="Y58" s="166">
        <f>IF(Y57="","",VLOOKUP(Y57,'【記載例】シフト記号表（勤務時間帯）'!$C$6:$L$47,10,FALSE))</f>
        <v>8</v>
      </c>
      <c r="Z58" s="166">
        <f>IF(Z57="","",VLOOKUP(Z57,'【記載例】シフト記号表（勤務時間帯）'!$C$6:$L$47,10,FALSE))</f>
        <v>8</v>
      </c>
      <c r="AA58" s="166">
        <f>IF(AA57="","",VLOOKUP(AA57,'【記載例】シフト記号表（勤務時間帯）'!$C$6:$L$47,10,FALSE))</f>
        <v>7.9999999999999982</v>
      </c>
      <c r="AB58" s="166" t="str">
        <f>IF(AB57="","",VLOOKUP(AB57,'【記載例】シフト記号表（勤務時間帯）'!$C$6:$L$47,10,FALSE))</f>
        <v/>
      </c>
      <c r="AC58" s="182">
        <f>IF(AC57="","",VLOOKUP(AC57,'【記載例】シフト記号表（勤務時間帯）'!$C$6:$L$47,10,FALSE))</f>
        <v>8</v>
      </c>
      <c r="AD58" s="154">
        <f>IF(AD57="","",VLOOKUP(AD57,'【記載例】シフト記号表（勤務時間帯）'!$C$6:$L$47,10,FALSE))</f>
        <v>8</v>
      </c>
      <c r="AE58" s="166" t="str">
        <f>IF(AE57="","",VLOOKUP(AE57,'【記載例】シフト記号表（勤務時間帯）'!$C$6:$L$47,10,FALSE))</f>
        <v/>
      </c>
      <c r="AF58" s="166">
        <f>IF(AF57="","",VLOOKUP(AF57,'【記載例】シフト記号表（勤務時間帯）'!$C$6:$L$47,10,FALSE))</f>
        <v>8</v>
      </c>
      <c r="AG58" s="166">
        <f>IF(AG57="","",VLOOKUP(AG57,'【記載例】シフト記号表（勤務時間帯）'!$C$6:$L$47,10,FALSE))</f>
        <v>8</v>
      </c>
      <c r="AH58" s="166">
        <f>IF(AH57="","",VLOOKUP(AH57,'【記載例】シフト記号表（勤務時間帯）'!$C$6:$L$47,10,FALSE))</f>
        <v>8</v>
      </c>
      <c r="AI58" s="166">
        <f>IF(AI57="","",VLOOKUP(AI57,'【記載例】シフト記号表（勤務時間帯）'!$C$6:$L$47,10,FALSE))</f>
        <v>7.9999999999999982</v>
      </c>
      <c r="AJ58" s="182" t="str">
        <f>IF(AJ57="","",VLOOKUP(AJ57,'【記載例】シフト記号表（勤務時間帯）'!$C$6:$L$47,10,FALSE))</f>
        <v/>
      </c>
      <c r="AK58" s="154">
        <f>IF(AK57="","",VLOOKUP(AK57,'【記載例】シフト記号表（勤務時間帯）'!$C$6:$L$47,10,FALSE))</f>
        <v>8</v>
      </c>
      <c r="AL58" s="166">
        <f>IF(AL57="","",VLOOKUP(AL57,'【記載例】シフト記号表（勤務時間帯）'!$C$6:$L$47,10,FALSE))</f>
        <v>7.9999999999999982</v>
      </c>
      <c r="AM58" s="166" t="str">
        <f>IF(AM57="","",VLOOKUP(AM57,'【記載例】シフト記号表（勤務時間帯）'!$C$6:$L$47,10,FALSE))</f>
        <v/>
      </c>
      <c r="AN58" s="166">
        <f>IF(AN57="","",VLOOKUP(AN57,'【記載例】シフト記号表（勤務時間帯）'!$C$6:$L$47,10,FALSE))</f>
        <v>8</v>
      </c>
      <c r="AO58" s="166">
        <f>IF(AO57="","",VLOOKUP(AO57,'【記載例】シフト記号表（勤務時間帯）'!$C$6:$L$47,10,FALSE))</f>
        <v>8</v>
      </c>
      <c r="AP58" s="166">
        <f>IF(AP57="","",VLOOKUP(AP57,'【記載例】シフト記号表（勤務時間帯）'!$C$6:$L$47,10,FALSE))</f>
        <v>8</v>
      </c>
      <c r="AQ58" s="182" t="str">
        <f>IF(AQ57="","",VLOOKUP(AQ57,'【記載例】シフト記号表（勤務時間帯）'!$C$6:$L$47,10,FALSE))</f>
        <v/>
      </c>
      <c r="AR58" s="154" t="str">
        <f>IF(AR57="","",VLOOKUP(AR57,'【記載例】シフト記号表（勤務時間帯）'!$C$6:$L$47,10,FALSE))</f>
        <v/>
      </c>
      <c r="AS58" s="166">
        <f>IF(AS57="","",VLOOKUP(AS57,'【記載例】シフト記号表（勤務時間帯）'!$C$6:$L$47,10,FALSE))</f>
        <v>8</v>
      </c>
      <c r="AT58" s="166">
        <f>IF(AT57="","",VLOOKUP(AT57,'【記載例】シフト記号表（勤務時間帯）'!$C$6:$L$47,10,FALSE))</f>
        <v>7.9999999999999982</v>
      </c>
      <c r="AU58" s="166" t="str">
        <f>IF(AU57="","",VLOOKUP(AU57,'【記載例】シフト記号表（勤務時間帯）'!$C$6:$L$47,10,FALSE))</f>
        <v/>
      </c>
      <c r="AV58" s="166">
        <f>IF(AV57="","",VLOOKUP(AV57,'【記載例】シフト記号表（勤務時間帯）'!$C$6:$L$47,10,FALSE))</f>
        <v>8</v>
      </c>
      <c r="AW58" s="166">
        <f>IF(AW57="","",VLOOKUP(AW57,'【記載例】シフト記号表（勤務時間帯）'!$C$6:$L$47,10,FALSE))</f>
        <v>8</v>
      </c>
      <c r="AX58" s="182">
        <f>IF(AX57="","",VLOOKUP(AX57,'【記載例】シフト記号表（勤務時間帯）'!$C$6:$L$47,10,FALSE))</f>
        <v>8</v>
      </c>
      <c r="AY58" s="154" t="str">
        <f>IF(AY57="","",VLOOKUP(AY57,'【記載例】シフト記号表（勤務時間帯）'!$C$6:$L$47,10,FALSE))</f>
        <v/>
      </c>
      <c r="AZ58" s="166" t="str">
        <f>IF(AZ57="","",VLOOKUP(AZ57,'【記載例】シフト記号表（勤務時間帯）'!$C$6:$L$47,10,FALSE))</f>
        <v/>
      </c>
      <c r="BA58" s="166" t="str">
        <f>IF(BA57="","",VLOOKUP(BA57,'【記載例】シフト記号表（勤務時間帯）'!$C$6:$L$47,10,FALSE))</f>
        <v/>
      </c>
      <c r="BB58" s="216">
        <f>IF($BE$3="４週",SUM(W58:AX58),IF($BE$3="暦月",SUM(W58:BA58),""))</f>
        <v>160</v>
      </c>
      <c r="BC58" s="225"/>
      <c r="BD58" s="234">
        <f>IF($BE$3="４週",BB58/4,IF($BE$3="暦月",(BB58/($BE$8/7)),""))</f>
        <v>40</v>
      </c>
      <c r="BE58" s="225"/>
      <c r="BF58" s="247"/>
      <c r="BG58" s="254"/>
      <c r="BH58" s="254"/>
      <c r="BI58" s="254"/>
      <c r="BJ58" s="264"/>
    </row>
    <row r="59" spans="2:62" ht="20.25" customHeight="1">
      <c r="B59" s="11">
        <f>B57+1</f>
        <v>22</v>
      </c>
      <c r="C59" s="25" t="s">
        <v>131</v>
      </c>
      <c r="D59" s="36"/>
      <c r="E59" s="43"/>
      <c r="F59" s="48"/>
      <c r="G59" s="43"/>
      <c r="H59" s="48"/>
      <c r="I59" s="57" t="s">
        <v>18</v>
      </c>
      <c r="J59" s="71"/>
      <c r="K59" s="77" t="s">
        <v>119</v>
      </c>
      <c r="L59" s="93"/>
      <c r="M59" s="93"/>
      <c r="N59" s="36"/>
      <c r="O59" s="100" t="s">
        <v>174</v>
      </c>
      <c r="P59" s="105"/>
      <c r="Q59" s="105"/>
      <c r="R59" s="105"/>
      <c r="S59" s="116"/>
      <c r="T59" s="126" t="s">
        <v>36</v>
      </c>
      <c r="U59" s="133"/>
      <c r="V59" s="144"/>
      <c r="W59" s="155" t="s">
        <v>69</v>
      </c>
      <c r="X59" s="167"/>
      <c r="Y59" s="167" t="s">
        <v>65</v>
      </c>
      <c r="Z59" s="167" t="s">
        <v>58</v>
      </c>
      <c r="AA59" s="167" t="s">
        <v>69</v>
      </c>
      <c r="AB59" s="167" t="s">
        <v>66</v>
      </c>
      <c r="AC59" s="183"/>
      <c r="AD59" s="155" t="s">
        <v>66</v>
      </c>
      <c r="AE59" s="167" t="s">
        <v>69</v>
      </c>
      <c r="AF59" s="167"/>
      <c r="AG59" s="167" t="s">
        <v>65</v>
      </c>
      <c r="AH59" s="167" t="s">
        <v>58</v>
      </c>
      <c r="AI59" s="167" t="s">
        <v>69</v>
      </c>
      <c r="AJ59" s="183"/>
      <c r="AK59" s="155" t="s">
        <v>66</v>
      </c>
      <c r="AL59" s="167" t="s">
        <v>69</v>
      </c>
      <c r="AM59" s="167"/>
      <c r="AN59" s="167"/>
      <c r="AO59" s="167" t="s">
        <v>65</v>
      </c>
      <c r="AP59" s="167" t="s">
        <v>58</v>
      </c>
      <c r="AQ59" s="183" t="s">
        <v>66</v>
      </c>
      <c r="AR59" s="155" t="s">
        <v>66</v>
      </c>
      <c r="AS59" s="167"/>
      <c r="AT59" s="167" t="s">
        <v>69</v>
      </c>
      <c r="AU59" s="167" t="s">
        <v>66</v>
      </c>
      <c r="AV59" s="167"/>
      <c r="AW59" s="167" t="s">
        <v>65</v>
      </c>
      <c r="AX59" s="183" t="s">
        <v>58</v>
      </c>
      <c r="AY59" s="155"/>
      <c r="AZ59" s="167"/>
      <c r="BA59" s="210"/>
      <c r="BB59" s="217"/>
      <c r="BC59" s="226"/>
      <c r="BD59" s="235"/>
      <c r="BE59" s="243"/>
      <c r="BF59" s="248"/>
      <c r="BG59" s="255"/>
      <c r="BH59" s="255"/>
      <c r="BI59" s="255"/>
      <c r="BJ59" s="265"/>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102</v>
      </c>
      <c r="U60" s="132"/>
      <c r="V60" s="143"/>
      <c r="W60" s="154">
        <f>IF(W59="","",VLOOKUP(W59,'【記載例】シフト記号表（勤務時間帯）'!$C$6:$L$47,10,FALSE))</f>
        <v>8</v>
      </c>
      <c r="X60" s="166" t="str">
        <f>IF(X59="","",VLOOKUP(X59,'【記載例】シフト記号表（勤務時間帯）'!$C$6:$L$47,10,FALSE))</f>
        <v/>
      </c>
      <c r="Y60" s="166">
        <f>IF(Y59="","",VLOOKUP(Y59,'【記載例】シフト記号表（勤務時間帯）'!$C$6:$L$47,10,FALSE))</f>
        <v>8</v>
      </c>
      <c r="Z60" s="166">
        <f>IF(Z59="","",VLOOKUP(Z59,'【記載例】シフト記号表（勤務時間帯）'!$C$6:$L$47,10,FALSE))</f>
        <v>8</v>
      </c>
      <c r="AA60" s="166">
        <f>IF(AA59="","",VLOOKUP(AA59,'【記載例】シフト記号表（勤務時間帯）'!$C$6:$L$47,10,FALSE))</f>
        <v>8</v>
      </c>
      <c r="AB60" s="166">
        <f>IF(AB59="","",VLOOKUP(AB59,'【記載例】シフト記号表（勤務時間帯）'!$C$6:$L$47,10,FALSE))</f>
        <v>7.9999999999999982</v>
      </c>
      <c r="AC60" s="182" t="str">
        <f>IF(AC59="","",VLOOKUP(AC59,'【記載例】シフト記号表（勤務時間帯）'!$C$6:$L$47,10,FALSE))</f>
        <v/>
      </c>
      <c r="AD60" s="154">
        <f>IF(AD59="","",VLOOKUP(AD59,'【記載例】シフト記号表（勤務時間帯）'!$C$6:$L$47,10,FALSE))</f>
        <v>7.9999999999999982</v>
      </c>
      <c r="AE60" s="166">
        <f>IF(AE59="","",VLOOKUP(AE59,'【記載例】シフト記号表（勤務時間帯）'!$C$6:$L$47,10,FALSE))</f>
        <v>8</v>
      </c>
      <c r="AF60" s="166" t="str">
        <f>IF(AF59="","",VLOOKUP(AF59,'【記載例】シフト記号表（勤務時間帯）'!$C$6:$L$47,10,FALSE))</f>
        <v/>
      </c>
      <c r="AG60" s="166">
        <f>IF(AG59="","",VLOOKUP(AG59,'【記載例】シフト記号表（勤務時間帯）'!$C$6:$L$47,10,FALSE))</f>
        <v>8</v>
      </c>
      <c r="AH60" s="166">
        <f>IF(AH59="","",VLOOKUP(AH59,'【記載例】シフト記号表（勤務時間帯）'!$C$6:$L$47,10,FALSE))</f>
        <v>8</v>
      </c>
      <c r="AI60" s="166">
        <f>IF(AI59="","",VLOOKUP(AI59,'【記載例】シフト記号表（勤務時間帯）'!$C$6:$L$47,10,FALSE))</f>
        <v>8</v>
      </c>
      <c r="AJ60" s="182" t="str">
        <f>IF(AJ59="","",VLOOKUP(AJ59,'【記載例】シフト記号表（勤務時間帯）'!$C$6:$L$47,10,FALSE))</f>
        <v/>
      </c>
      <c r="AK60" s="154">
        <f>IF(AK59="","",VLOOKUP(AK59,'【記載例】シフト記号表（勤務時間帯）'!$C$6:$L$47,10,FALSE))</f>
        <v>7.9999999999999982</v>
      </c>
      <c r="AL60" s="166">
        <f>IF(AL59="","",VLOOKUP(AL59,'【記載例】シフト記号表（勤務時間帯）'!$C$6:$L$47,10,FALSE))</f>
        <v>8</v>
      </c>
      <c r="AM60" s="166" t="str">
        <f>IF(AM59="","",VLOOKUP(AM59,'【記載例】シフト記号表（勤務時間帯）'!$C$6:$L$47,10,FALSE))</f>
        <v/>
      </c>
      <c r="AN60" s="166" t="str">
        <f>IF(AN59="","",VLOOKUP(AN59,'【記載例】シフト記号表（勤務時間帯）'!$C$6:$L$47,10,FALSE))</f>
        <v/>
      </c>
      <c r="AO60" s="166">
        <f>IF(AO59="","",VLOOKUP(AO59,'【記載例】シフト記号表（勤務時間帯）'!$C$6:$L$47,10,FALSE))</f>
        <v>8</v>
      </c>
      <c r="AP60" s="166">
        <f>IF(AP59="","",VLOOKUP(AP59,'【記載例】シフト記号表（勤務時間帯）'!$C$6:$L$47,10,FALSE))</f>
        <v>8</v>
      </c>
      <c r="AQ60" s="182">
        <f>IF(AQ59="","",VLOOKUP(AQ59,'【記載例】シフト記号表（勤務時間帯）'!$C$6:$L$47,10,FALSE))</f>
        <v>7.9999999999999982</v>
      </c>
      <c r="AR60" s="154">
        <f>IF(AR59="","",VLOOKUP(AR59,'【記載例】シフト記号表（勤務時間帯）'!$C$6:$L$47,10,FALSE))</f>
        <v>7.9999999999999982</v>
      </c>
      <c r="AS60" s="166" t="str">
        <f>IF(AS59="","",VLOOKUP(AS59,'【記載例】シフト記号表（勤務時間帯）'!$C$6:$L$47,10,FALSE))</f>
        <v/>
      </c>
      <c r="AT60" s="166">
        <f>IF(AT59="","",VLOOKUP(AT59,'【記載例】シフト記号表（勤務時間帯）'!$C$6:$L$47,10,FALSE))</f>
        <v>8</v>
      </c>
      <c r="AU60" s="166">
        <f>IF(AU59="","",VLOOKUP(AU59,'【記載例】シフト記号表（勤務時間帯）'!$C$6:$L$47,10,FALSE))</f>
        <v>7.9999999999999982</v>
      </c>
      <c r="AV60" s="166" t="str">
        <f>IF(AV59="","",VLOOKUP(AV59,'【記載例】シフト記号表（勤務時間帯）'!$C$6:$L$47,10,FALSE))</f>
        <v/>
      </c>
      <c r="AW60" s="166">
        <f>IF(AW59="","",VLOOKUP(AW59,'【記載例】シフト記号表（勤務時間帯）'!$C$6:$L$47,10,FALSE))</f>
        <v>8</v>
      </c>
      <c r="AX60" s="182">
        <f>IF(AX59="","",VLOOKUP(AX59,'【記載例】シフト記号表（勤務時間帯）'!$C$6:$L$47,10,FALSE))</f>
        <v>8</v>
      </c>
      <c r="AY60" s="154" t="str">
        <f>IF(AY59="","",VLOOKUP(AY59,'【記載例】シフト記号表（勤務時間帯）'!$C$6:$L$47,10,FALSE))</f>
        <v/>
      </c>
      <c r="AZ60" s="166" t="str">
        <f>IF(AZ59="","",VLOOKUP(AZ59,'【記載例】シフト記号表（勤務時間帯）'!$C$6:$L$47,10,FALSE))</f>
        <v/>
      </c>
      <c r="BA60" s="166" t="str">
        <f>IF(BA59="","",VLOOKUP(BA59,'【記載例】シフト記号表（勤務時間帯）'!$C$6:$L$47,10,FALSE))</f>
        <v/>
      </c>
      <c r="BB60" s="216">
        <f>IF($BE$3="４週",SUM(W60:AX60),IF($BE$3="暦月",SUM(W60:BA60),""))</f>
        <v>160</v>
      </c>
      <c r="BC60" s="225"/>
      <c r="BD60" s="234">
        <f>IF($BE$3="４週",BB60/4,IF($BE$3="暦月",(BB60/($BE$8/7)),""))</f>
        <v>40</v>
      </c>
      <c r="BE60" s="225"/>
      <c r="BF60" s="247"/>
      <c r="BG60" s="254"/>
      <c r="BH60" s="254"/>
      <c r="BI60" s="254"/>
      <c r="BJ60" s="264"/>
    </row>
    <row r="61" spans="2:62" ht="20.25" customHeight="1">
      <c r="B61" s="11">
        <f>B59+1</f>
        <v>23</v>
      </c>
      <c r="C61" s="25" t="s">
        <v>131</v>
      </c>
      <c r="D61" s="36"/>
      <c r="E61" s="43"/>
      <c r="F61" s="48"/>
      <c r="G61" s="43"/>
      <c r="H61" s="48"/>
      <c r="I61" s="57" t="s">
        <v>18</v>
      </c>
      <c r="J61" s="71"/>
      <c r="K61" s="77" t="s">
        <v>119</v>
      </c>
      <c r="L61" s="93"/>
      <c r="M61" s="93"/>
      <c r="N61" s="36"/>
      <c r="O61" s="100" t="s">
        <v>175</v>
      </c>
      <c r="P61" s="105"/>
      <c r="Q61" s="105"/>
      <c r="R61" s="105"/>
      <c r="S61" s="116"/>
      <c r="T61" s="126" t="s">
        <v>36</v>
      </c>
      <c r="U61" s="133"/>
      <c r="V61" s="144"/>
      <c r="W61" s="155" t="s">
        <v>66</v>
      </c>
      <c r="X61" s="167" t="s">
        <v>69</v>
      </c>
      <c r="Y61" s="167"/>
      <c r="Z61" s="167" t="s">
        <v>65</v>
      </c>
      <c r="AA61" s="167" t="s">
        <v>58</v>
      </c>
      <c r="AB61" s="167"/>
      <c r="AC61" s="183" t="s">
        <v>66</v>
      </c>
      <c r="AD61" s="155" t="s">
        <v>69</v>
      </c>
      <c r="AE61" s="167" t="s">
        <v>69</v>
      </c>
      <c r="AF61" s="167" t="s">
        <v>66</v>
      </c>
      <c r="AG61" s="167"/>
      <c r="AH61" s="167" t="s">
        <v>65</v>
      </c>
      <c r="AI61" s="167" t="s">
        <v>58</v>
      </c>
      <c r="AJ61" s="183"/>
      <c r="AK61" s="155" t="s">
        <v>69</v>
      </c>
      <c r="AL61" s="167"/>
      <c r="AM61" s="167" t="s">
        <v>69</v>
      </c>
      <c r="AN61" s="167" t="s">
        <v>69</v>
      </c>
      <c r="AO61" s="167"/>
      <c r="AP61" s="167" t="s">
        <v>65</v>
      </c>
      <c r="AQ61" s="183" t="s">
        <v>58</v>
      </c>
      <c r="AR61" s="155" t="s">
        <v>69</v>
      </c>
      <c r="AS61" s="167" t="s">
        <v>66</v>
      </c>
      <c r="AT61" s="167"/>
      <c r="AU61" s="167" t="s">
        <v>69</v>
      </c>
      <c r="AV61" s="167" t="s">
        <v>69</v>
      </c>
      <c r="AW61" s="167"/>
      <c r="AX61" s="183" t="s">
        <v>65</v>
      </c>
      <c r="AY61" s="155"/>
      <c r="AZ61" s="167"/>
      <c r="BA61" s="210"/>
      <c r="BB61" s="217"/>
      <c r="BC61" s="226"/>
      <c r="BD61" s="235"/>
      <c r="BE61" s="243"/>
      <c r="BF61" s="248"/>
      <c r="BG61" s="255"/>
      <c r="BH61" s="255"/>
      <c r="BI61" s="255"/>
      <c r="BJ61" s="265"/>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102</v>
      </c>
      <c r="U62" s="132"/>
      <c r="V62" s="143"/>
      <c r="W62" s="154">
        <f>IF(W61="","",VLOOKUP(W61,'【記載例】シフト記号表（勤務時間帯）'!$C$6:$L$47,10,FALSE))</f>
        <v>7.9999999999999982</v>
      </c>
      <c r="X62" s="166">
        <f>IF(X61="","",VLOOKUP(X61,'【記載例】シフト記号表（勤務時間帯）'!$C$6:$L$47,10,FALSE))</f>
        <v>8</v>
      </c>
      <c r="Y62" s="166" t="str">
        <f>IF(Y61="","",VLOOKUP(Y61,'【記載例】シフト記号表（勤務時間帯）'!$C$6:$L$47,10,FALSE))</f>
        <v/>
      </c>
      <c r="Z62" s="166">
        <f>IF(Z61="","",VLOOKUP(Z61,'【記載例】シフト記号表（勤務時間帯）'!$C$6:$L$47,10,FALSE))</f>
        <v>8</v>
      </c>
      <c r="AA62" s="166">
        <f>IF(AA61="","",VLOOKUP(AA61,'【記載例】シフト記号表（勤務時間帯）'!$C$6:$L$47,10,FALSE))</f>
        <v>8</v>
      </c>
      <c r="AB62" s="166" t="str">
        <f>IF(AB61="","",VLOOKUP(AB61,'【記載例】シフト記号表（勤務時間帯）'!$C$6:$L$47,10,FALSE))</f>
        <v/>
      </c>
      <c r="AC62" s="182">
        <f>IF(AC61="","",VLOOKUP(AC61,'【記載例】シフト記号表（勤務時間帯）'!$C$6:$L$47,10,FALSE))</f>
        <v>7.9999999999999982</v>
      </c>
      <c r="AD62" s="154">
        <f>IF(AD61="","",VLOOKUP(AD61,'【記載例】シフト記号表（勤務時間帯）'!$C$6:$L$47,10,FALSE))</f>
        <v>8</v>
      </c>
      <c r="AE62" s="166">
        <f>IF(AE61="","",VLOOKUP(AE61,'【記載例】シフト記号表（勤務時間帯）'!$C$6:$L$47,10,FALSE))</f>
        <v>8</v>
      </c>
      <c r="AF62" s="166">
        <f>IF(AF61="","",VLOOKUP(AF61,'【記載例】シフト記号表（勤務時間帯）'!$C$6:$L$47,10,FALSE))</f>
        <v>7.9999999999999982</v>
      </c>
      <c r="AG62" s="166" t="str">
        <f>IF(AG61="","",VLOOKUP(AG61,'【記載例】シフト記号表（勤務時間帯）'!$C$6:$L$47,10,FALSE))</f>
        <v/>
      </c>
      <c r="AH62" s="166">
        <f>IF(AH61="","",VLOOKUP(AH61,'【記載例】シフト記号表（勤務時間帯）'!$C$6:$L$47,10,FALSE))</f>
        <v>8</v>
      </c>
      <c r="AI62" s="166">
        <f>IF(AI61="","",VLOOKUP(AI61,'【記載例】シフト記号表（勤務時間帯）'!$C$6:$L$47,10,FALSE))</f>
        <v>8</v>
      </c>
      <c r="AJ62" s="182" t="str">
        <f>IF(AJ61="","",VLOOKUP(AJ61,'【記載例】シフト記号表（勤務時間帯）'!$C$6:$L$47,10,FALSE))</f>
        <v/>
      </c>
      <c r="AK62" s="154">
        <f>IF(AK61="","",VLOOKUP(AK61,'【記載例】シフト記号表（勤務時間帯）'!$C$6:$L$47,10,FALSE))</f>
        <v>8</v>
      </c>
      <c r="AL62" s="166" t="str">
        <f>IF(AL61="","",VLOOKUP(AL61,'【記載例】シフト記号表（勤務時間帯）'!$C$6:$L$47,10,FALSE))</f>
        <v/>
      </c>
      <c r="AM62" s="166">
        <f>IF(AM61="","",VLOOKUP(AM61,'【記載例】シフト記号表（勤務時間帯）'!$C$6:$L$47,10,FALSE))</f>
        <v>8</v>
      </c>
      <c r="AN62" s="166">
        <f>IF(AN61="","",VLOOKUP(AN61,'【記載例】シフト記号表（勤務時間帯）'!$C$6:$L$47,10,FALSE))</f>
        <v>8</v>
      </c>
      <c r="AO62" s="166" t="str">
        <f>IF(AO61="","",VLOOKUP(AO61,'【記載例】シフト記号表（勤務時間帯）'!$C$6:$L$47,10,FALSE))</f>
        <v/>
      </c>
      <c r="AP62" s="166">
        <f>IF(AP61="","",VLOOKUP(AP61,'【記載例】シフト記号表（勤務時間帯）'!$C$6:$L$47,10,FALSE))</f>
        <v>8</v>
      </c>
      <c r="AQ62" s="182">
        <f>IF(AQ61="","",VLOOKUP(AQ61,'【記載例】シフト記号表（勤務時間帯）'!$C$6:$L$47,10,FALSE))</f>
        <v>8</v>
      </c>
      <c r="AR62" s="154">
        <f>IF(AR61="","",VLOOKUP(AR61,'【記載例】シフト記号表（勤務時間帯）'!$C$6:$L$47,10,FALSE))</f>
        <v>8</v>
      </c>
      <c r="AS62" s="166">
        <f>IF(AS61="","",VLOOKUP(AS61,'【記載例】シフト記号表（勤務時間帯）'!$C$6:$L$47,10,FALSE))</f>
        <v>7.9999999999999982</v>
      </c>
      <c r="AT62" s="166" t="str">
        <f>IF(AT61="","",VLOOKUP(AT61,'【記載例】シフト記号表（勤務時間帯）'!$C$6:$L$47,10,FALSE))</f>
        <v/>
      </c>
      <c r="AU62" s="166">
        <f>IF(AU61="","",VLOOKUP(AU61,'【記載例】シフト記号表（勤務時間帯）'!$C$6:$L$47,10,FALSE))</f>
        <v>8</v>
      </c>
      <c r="AV62" s="166">
        <f>IF(AV61="","",VLOOKUP(AV61,'【記載例】シフト記号表（勤務時間帯）'!$C$6:$L$47,10,FALSE))</f>
        <v>8</v>
      </c>
      <c r="AW62" s="166" t="str">
        <f>IF(AW61="","",VLOOKUP(AW61,'【記載例】シフト記号表（勤務時間帯）'!$C$6:$L$47,10,FALSE))</f>
        <v/>
      </c>
      <c r="AX62" s="182">
        <f>IF(AX61="","",VLOOKUP(AX61,'【記載例】シフト記号表（勤務時間帯）'!$C$6:$L$47,10,FALSE))</f>
        <v>8</v>
      </c>
      <c r="AY62" s="154" t="str">
        <f>IF(AY61="","",VLOOKUP(AY61,'【記載例】シフト記号表（勤務時間帯）'!$C$6:$L$47,10,FALSE))</f>
        <v/>
      </c>
      <c r="AZ62" s="166" t="str">
        <f>IF(AZ61="","",VLOOKUP(AZ61,'【記載例】シフト記号表（勤務時間帯）'!$C$6:$L$47,10,FALSE))</f>
        <v/>
      </c>
      <c r="BA62" s="166" t="str">
        <f>IF(BA61="","",VLOOKUP(BA61,'【記載例】シフト記号表（勤務時間帯）'!$C$6:$L$47,10,FALSE))</f>
        <v/>
      </c>
      <c r="BB62" s="216">
        <f>IF($BE$3="４週",SUM(W62:AX62),IF($BE$3="暦月",SUM(W62:BA62),""))</f>
        <v>160</v>
      </c>
      <c r="BC62" s="225"/>
      <c r="BD62" s="234">
        <f>IF($BE$3="４週",BB62/4,IF($BE$3="暦月",(BB62/($BE$8/7)),""))</f>
        <v>40</v>
      </c>
      <c r="BE62" s="225"/>
      <c r="BF62" s="247"/>
      <c r="BG62" s="254"/>
      <c r="BH62" s="254"/>
      <c r="BI62" s="254"/>
      <c r="BJ62" s="264"/>
    </row>
    <row r="63" spans="2:62" ht="20.25" customHeight="1">
      <c r="B63" s="11">
        <f>B61+1</f>
        <v>24</v>
      </c>
      <c r="C63" s="25" t="s">
        <v>131</v>
      </c>
      <c r="D63" s="36"/>
      <c r="E63" s="43"/>
      <c r="F63" s="48"/>
      <c r="G63" s="43"/>
      <c r="H63" s="48"/>
      <c r="I63" s="57" t="s">
        <v>16</v>
      </c>
      <c r="J63" s="71"/>
      <c r="K63" s="77" t="s">
        <v>119</v>
      </c>
      <c r="L63" s="93"/>
      <c r="M63" s="93"/>
      <c r="N63" s="36"/>
      <c r="O63" s="100" t="s">
        <v>17</v>
      </c>
      <c r="P63" s="105"/>
      <c r="Q63" s="105"/>
      <c r="R63" s="105"/>
      <c r="S63" s="116"/>
      <c r="T63" s="126" t="s">
        <v>36</v>
      </c>
      <c r="U63" s="133"/>
      <c r="V63" s="144"/>
      <c r="W63" s="155"/>
      <c r="X63" s="167" t="s">
        <v>66</v>
      </c>
      <c r="Y63" s="167" t="s">
        <v>69</v>
      </c>
      <c r="Z63" s="167"/>
      <c r="AA63" s="167" t="s">
        <v>69</v>
      </c>
      <c r="AB63" s="167" t="s">
        <v>69</v>
      </c>
      <c r="AC63" s="183"/>
      <c r="AD63" s="155"/>
      <c r="AE63" s="167" t="s">
        <v>66</v>
      </c>
      <c r="AF63" s="167" t="s">
        <v>69</v>
      </c>
      <c r="AG63" s="167" t="s">
        <v>69</v>
      </c>
      <c r="AH63" s="167"/>
      <c r="AI63" s="167"/>
      <c r="AJ63" s="183" t="s">
        <v>66</v>
      </c>
      <c r="AK63" s="155"/>
      <c r="AL63" s="167"/>
      <c r="AM63" s="167" t="s">
        <v>66</v>
      </c>
      <c r="AN63" s="167" t="s">
        <v>66</v>
      </c>
      <c r="AO63" s="167" t="s">
        <v>69</v>
      </c>
      <c r="AP63" s="167"/>
      <c r="AQ63" s="183" t="s">
        <v>69</v>
      </c>
      <c r="AR63" s="155"/>
      <c r="AS63" s="167" t="s">
        <v>69</v>
      </c>
      <c r="AT63" s="167" t="s">
        <v>69</v>
      </c>
      <c r="AU63" s="167"/>
      <c r="AV63" s="167" t="s">
        <v>69</v>
      </c>
      <c r="AW63" s="167" t="s">
        <v>66</v>
      </c>
      <c r="AX63" s="183"/>
      <c r="AY63" s="155"/>
      <c r="AZ63" s="167"/>
      <c r="BA63" s="210"/>
      <c r="BB63" s="217"/>
      <c r="BC63" s="226"/>
      <c r="BD63" s="235"/>
      <c r="BE63" s="243"/>
      <c r="BF63" s="248"/>
      <c r="BG63" s="255"/>
      <c r="BH63" s="255"/>
      <c r="BI63" s="255"/>
      <c r="BJ63" s="265"/>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102</v>
      </c>
      <c r="U64" s="132"/>
      <c r="V64" s="143"/>
      <c r="W64" s="154" t="str">
        <f>IF(W63="","",VLOOKUP(W63,'【記載例】シフト記号表（勤務時間帯）'!$C$6:$L$47,10,FALSE))</f>
        <v/>
      </c>
      <c r="X64" s="166">
        <f>IF(X63="","",VLOOKUP(X63,'【記載例】シフト記号表（勤務時間帯）'!$C$6:$L$47,10,FALSE))</f>
        <v>7.9999999999999982</v>
      </c>
      <c r="Y64" s="166">
        <f>IF(Y63="","",VLOOKUP(Y63,'【記載例】シフト記号表（勤務時間帯）'!$C$6:$L$47,10,FALSE))</f>
        <v>8</v>
      </c>
      <c r="Z64" s="166" t="str">
        <f>IF(Z63="","",VLOOKUP(Z63,'【記載例】シフト記号表（勤務時間帯）'!$C$6:$L$47,10,FALSE))</f>
        <v/>
      </c>
      <c r="AA64" s="166">
        <f>IF(AA63="","",VLOOKUP(AA63,'【記載例】シフト記号表（勤務時間帯）'!$C$6:$L$47,10,FALSE))</f>
        <v>8</v>
      </c>
      <c r="AB64" s="166">
        <f>IF(AB63="","",VLOOKUP(AB63,'【記載例】シフト記号表（勤務時間帯）'!$C$6:$L$47,10,FALSE))</f>
        <v>8</v>
      </c>
      <c r="AC64" s="182" t="str">
        <f>IF(AC63="","",VLOOKUP(AC63,'【記載例】シフト記号表（勤務時間帯）'!$C$6:$L$47,10,FALSE))</f>
        <v/>
      </c>
      <c r="AD64" s="154" t="str">
        <f>IF(AD63="","",VLOOKUP(AD63,'【記載例】シフト記号表（勤務時間帯）'!$C$6:$L$47,10,FALSE))</f>
        <v/>
      </c>
      <c r="AE64" s="166">
        <f>IF(AE63="","",VLOOKUP(AE63,'【記載例】シフト記号表（勤務時間帯）'!$C$6:$L$47,10,FALSE))</f>
        <v>7.9999999999999982</v>
      </c>
      <c r="AF64" s="166">
        <f>IF(AF63="","",VLOOKUP(AF63,'【記載例】シフト記号表（勤務時間帯）'!$C$6:$L$47,10,FALSE))</f>
        <v>8</v>
      </c>
      <c r="AG64" s="166">
        <f>IF(AG63="","",VLOOKUP(AG63,'【記載例】シフト記号表（勤務時間帯）'!$C$6:$L$47,10,FALSE))</f>
        <v>8</v>
      </c>
      <c r="AH64" s="166" t="str">
        <f>IF(AH63="","",VLOOKUP(AH63,'【記載例】シフト記号表（勤務時間帯）'!$C$6:$L$47,10,FALSE))</f>
        <v/>
      </c>
      <c r="AI64" s="166" t="str">
        <f>IF(AI63="","",VLOOKUP(AI63,'【記載例】シフト記号表（勤務時間帯）'!$C$6:$L$47,10,FALSE))</f>
        <v/>
      </c>
      <c r="AJ64" s="182">
        <f>IF(AJ63="","",VLOOKUP(AJ63,'【記載例】シフト記号表（勤務時間帯）'!$C$6:$L$47,10,FALSE))</f>
        <v>7.9999999999999982</v>
      </c>
      <c r="AK64" s="154" t="str">
        <f>IF(AK63="","",VLOOKUP(AK63,'【記載例】シフト記号表（勤務時間帯）'!$C$6:$L$47,10,FALSE))</f>
        <v/>
      </c>
      <c r="AL64" s="166" t="str">
        <f>IF(AL63="","",VLOOKUP(AL63,'【記載例】シフト記号表（勤務時間帯）'!$C$6:$L$47,10,FALSE))</f>
        <v/>
      </c>
      <c r="AM64" s="166">
        <f>IF(AM63="","",VLOOKUP(AM63,'【記載例】シフト記号表（勤務時間帯）'!$C$6:$L$47,10,FALSE))</f>
        <v>7.9999999999999982</v>
      </c>
      <c r="AN64" s="166">
        <f>IF(AN63="","",VLOOKUP(AN63,'【記載例】シフト記号表（勤務時間帯）'!$C$6:$L$47,10,FALSE))</f>
        <v>7.9999999999999982</v>
      </c>
      <c r="AO64" s="166">
        <f>IF(AO63="","",VLOOKUP(AO63,'【記載例】シフト記号表（勤務時間帯）'!$C$6:$L$47,10,FALSE))</f>
        <v>8</v>
      </c>
      <c r="AP64" s="166" t="str">
        <f>IF(AP63="","",VLOOKUP(AP63,'【記載例】シフト記号表（勤務時間帯）'!$C$6:$L$47,10,FALSE))</f>
        <v/>
      </c>
      <c r="AQ64" s="182">
        <f>IF(AQ63="","",VLOOKUP(AQ63,'【記載例】シフト記号表（勤務時間帯）'!$C$6:$L$47,10,FALSE))</f>
        <v>8</v>
      </c>
      <c r="AR64" s="154" t="str">
        <f>IF(AR63="","",VLOOKUP(AR63,'【記載例】シフト記号表（勤務時間帯）'!$C$6:$L$47,10,FALSE))</f>
        <v/>
      </c>
      <c r="AS64" s="166">
        <f>IF(AS63="","",VLOOKUP(AS63,'【記載例】シフト記号表（勤務時間帯）'!$C$6:$L$47,10,FALSE))</f>
        <v>8</v>
      </c>
      <c r="AT64" s="166">
        <f>IF(AT63="","",VLOOKUP(AT63,'【記載例】シフト記号表（勤務時間帯）'!$C$6:$L$47,10,FALSE))</f>
        <v>8</v>
      </c>
      <c r="AU64" s="166" t="str">
        <f>IF(AU63="","",VLOOKUP(AU63,'【記載例】シフト記号表（勤務時間帯）'!$C$6:$L$47,10,FALSE))</f>
        <v/>
      </c>
      <c r="AV64" s="166">
        <f>IF(AV63="","",VLOOKUP(AV63,'【記載例】シフト記号表（勤務時間帯）'!$C$6:$L$47,10,FALSE))</f>
        <v>8</v>
      </c>
      <c r="AW64" s="166">
        <f>IF(AW63="","",VLOOKUP(AW63,'【記載例】シフト記号表（勤務時間帯）'!$C$6:$L$47,10,FALSE))</f>
        <v>7.9999999999999982</v>
      </c>
      <c r="AX64" s="182" t="str">
        <f>IF(AX63="","",VLOOKUP(AX63,'【記載例】シフト記号表（勤務時間帯）'!$C$6:$L$47,10,FALSE))</f>
        <v/>
      </c>
      <c r="AY64" s="154" t="str">
        <f>IF(AY63="","",VLOOKUP(AY63,'【記載例】シフト記号表（勤務時間帯）'!$C$6:$L$47,10,FALSE))</f>
        <v/>
      </c>
      <c r="AZ64" s="166" t="str">
        <f>IF(AZ63="","",VLOOKUP(AZ63,'【記載例】シフト記号表（勤務時間帯）'!$C$6:$L$47,10,FALSE))</f>
        <v/>
      </c>
      <c r="BA64" s="166" t="str">
        <f>IF(BA63="","",VLOOKUP(BA63,'【記載例】シフト記号表（勤務時間帯）'!$C$6:$L$47,10,FALSE))</f>
        <v/>
      </c>
      <c r="BB64" s="216">
        <f>IF($BE$3="４週",SUM(W64:AX64),IF($BE$3="暦月",SUM(W64:BA64),""))</f>
        <v>128</v>
      </c>
      <c r="BC64" s="225"/>
      <c r="BD64" s="234">
        <f>IF($BE$3="４週",BB64/4,IF($BE$3="暦月",(BB64/($BE$8/7)),""))</f>
        <v>32</v>
      </c>
      <c r="BE64" s="225"/>
      <c r="BF64" s="247"/>
      <c r="BG64" s="254"/>
      <c r="BH64" s="254"/>
      <c r="BI64" s="254"/>
      <c r="BJ64" s="264"/>
    </row>
    <row r="65" spans="2:62" ht="20.25" customHeight="1">
      <c r="B65" s="11">
        <f>B63+1</f>
        <v>25</v>
      </c>
      <c r="C65" s="25" t="s">
        <v>131</v>
      </c>
      <c r="D65" s="36"/>
      <c r="E65" s="43"/>
      <c r="F65" s="48"/>
      <c r="G65" s="43"/>
      <c r="H65" s="48"/>
      <c r="I65" s="57" t="s">
        <v>18</v>
      </c>
      <c r="J65" s="71"/>
      <c r="K65" s="77" t="s">
        <v>38</v>
      </c>
      <c r="L65" s="93"/>
      <c r="M65" s="93"/>
      <c r="N65" s="36"/>
      <c r="O65" s="100" t="s">
        <v>176</v>
      </c>
      <c r="P65" s="105"/>
      <c r="Q65" s="105"/>
      <c r="R65" s="105"/>
      <c r="S65" s="116"/>
      <c r="T65" s="126" t="s">
        <v>36</v>
      </c>
      <c r="U65" s="133"/>
      <c r="V65" s="144"/>
      <c r="W65" s="155" t="s">
        <v>69</v>
      </c>
      <c r="X65" s="167" t="s">
        <v>69</v>
      </c>
      <c r="Y65" s="167"/>
      <c r="Z65" s="167"/>
      <c r="AA65" s="167" t="s">
        <v>65</v>
      </c>
      <c r="AB65" s="167" t="s">
        <v>58</v>
      </c>
      <c r="AC65" s="183" t="s">
        <v>66</v>
      </c>
      <c r="AD65" s="155" t="s">
        <v>66</v>
      </c>
      <c r="AE65" s="167"/>
      <c r="AF65" s="167" t="s">
        <v>69</v>
      </c>
      <c r="AG65" s="167" t="s">
        <v>69</v>
      </c>
      <c r="AH65" s="167"/>
      <c r="AI65" s="167" t="s">
        <v>65</v>
      </c>
      <c r="AJ65" s="183" t="s">
        <v>58</v>
      </c>
      <c r="AK65" s="155" t="s">
        <v>66</v>
      </c>
      <c r="AL65" s="167" t="s">
        <v>66</v>
      </c>
      <c r="AM65" s="167"/>
      <c r="AN65" s="167" t="s">
        <v>69</v>
      </c>
      <c r="AO65" s="167"/>
      <c r="AP65" s="167"/>
      <c r="AQ65" s="183" t="s">
        <v>65</v>
      </c>
      <c r="AR65" s="155" t="s">
        <v>58</v>
      </c>
      <c r="AS65" s="167" t="s">
        <v>66</v>
      </c>
      <c r="AT65" s="167" t="s">
        <v>66</v>
      </c>
      <c r="AU65" s="167"/>
      <c r="AV65" s="167" t="s">
        <v>66</v>
      </c>
      <c r="AW65" s="167" t="s">
        <v>69</v>
      </c>
      <c r="AX65" s="183" t="s">
        <v>69</v>
      </c>
      <c r="AY65" s="155"/>
      <c r="AZ65" s="167"/>
      <c r="BA65" s="210"/>
      <c r="BB65" s="217"/>
      <c r="BC65" s="226"/>
      <c r="BD65" s="235"/>
      <c r="BE65" s="243"/>
      <c r="BF65" s="248"/>
      <c r="BG65" s="255"/>
      <c r="BH65" s="255"/>
      <c r="BI65" s="255"/>
      <c r="BJ65" s="265"/>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102</v>
      </c>
      <c r="U66" s="132"/>
      <c r="V66" s="143"/>
      <c r="W66" s="154">
        <f>IF(W65="","",VLOOKUP(W65,'【記載例】シフト記号表（勤務時間帯）'!$C$6:$L$47,10,FALSE))</f>
        <v>8</v>
      </c>
      <c r="X66" s="166">
        <f>IF(X65="","",VLOOKUP(X65,'【記載例】シフト記号表（勤務時間帯）'!$C$6:$L$47,10,FALSE))</f>
        <v>8</v>
      </c>
      <c r="Y66" s="166" t="str">
        <f>IF(Y65="","",VLOOKUP(Y65,'【記載例】シフト記号表（勤務時間帯）'!$C$6:$L$47,10,FALSE))</f>
        <v/>
      </c>
      <c r="Z66" s="166" t="str">
        <f>IF(Z65="","",VLOOKUP(Z65,'【記載例】シフト記号表（勤務時間帯）'!$C$6:$L$47,10,FALSE))</f>
        <v/>
      </c>
      <c r="AA66" s="166">
        <f>IF(AA65="","",VLOOKUP(AA65,'【記載例】シフト記号表（勤務時間帯）'!$C$6:$L$47,10,FALSE))</f>
        <v>8</v>
      </c>
      <c r="AB66" s="166">
        <f>IF(AB65="","",VLOOKUP(AB65,'【記載例】シフト記号表（勤務時間帯）'!$C$6:$L$47,10,FALSE))</f>
        <v>8</v>
      </c>
      <c r="AC66" s="182">
        <f>IF(AC65="","",VLOOKUP(AC65,'【記載例】シフト記号表（勤務時間帯）'!$C$6:$L$47,10,FALSE))</f>
        <v>7.9999999999999982</v>
      </c>
      <c r="AD66" s="154">
        <f>IF(AD65="","",VLOOKUP(AD65,'【記載例】シフト記号表（勤務時間帯）'!$C$6:$L$47,10,FALSE))</f>
        <v>7.9999999999999982</v>
      </c>
      <c r="AE66" s="166" t="str">
        <f>IF(AE65="","",VLOOKUP(AE65,'【記載例】シフト記号表（勤務時間帯）'!$C$6:$L$47,10,FALSE))</f>
        <v/>
      </c>
      <c r="AF66" s="166">
        <f>IF(AF65="","",VLOOKUP(AF65,'【記載例】シフト記号表（勤務時間帯）'!$C$6:$L$47,10,FALSE))</f>
        <v>8</v>
      </c>
      <c r="AG66" s="166">
        <f>IF(AG65="","",VLOOKUP(AG65,'【記載例】シフト記号表（勤務時間帯）'!$C$6:$L$47,10,FALSE))</f>
        <v>8</v>
      </c>
      <c r="AH66" s="166" t="str">
        <f>IF(AH65="","",VLOOKUP(AH65,'【記載例】シフト記号表（勤務時間帯）'!$C$6:$L$47,10,FALSE))</f>
        <v/>
      </c>
      <c r="AI66" s="166">
        <f>IF(AI65="","",VLOOKUP(AI65,'【記載例】シフト記号表（勤務時間帯）'!$C$6:$L$47,10,FALSE))</f>
        <v>8</v>
      </c>
      <c r="AJ66" s="182">
        <f>IF(AJ65="","",VLOOKUP(AJ65,'【記載例】シフト記号表（勤務時間帯）'!$C$6:$L$47,10,FALSE))</f>
        <v>8</v>
      </c>
      <c r="AK66" s="154">
        <f>IF(AK65="","",VLOOKUP(AK65,'【記載例】シフト記号表（勤務時間帯）'!$C$6:$L$47,10,FALSE))</f>
        <v>7.9999999999999982</v>
      </c>
      <c r="AL66" s="166">
        <f>IF(AL65="","",VLOOKUP(AL65,'【記載例】シフト記号表（勤務時間帯）'!$C$6:$L$47,10,FALSE))</f>
        <v>7.9999999999999982</v>
      </c>
      <c r="AM66" s="166" t="str">
        <f>IF(AM65="","",VLOOKUP(AM65,'【記載例】シフト記号表（勤務時間帯）'!$C$6:$L$47,10,FALSE))</f>
        <v/>
      </c>
      <c r="AN66" s="166">
        <f>IF(AN65="","",VLOOKUP(AN65,'【記載例】シフト記号表（勤務時間帯）'!$C$6:$L$47,10,FALSE))</f>
        <v>8</v>
      </c>
      <c r="AO66" s="166" t="str">
        <f>IF(AO65="","",VLOOKUP(AO65,'【記載例】シフト記号表（勤務時間帯）'!$C$6:$L$47,10,FALSE))</f>
        <v/>
      </c>
      <c r="AP66" s="166" t="str">
        <f>IF(AP65="","",VLOOKUP(AP65,'【記載例】シフト記号表（勤務時間帯）'!$C$6:$L$47,10,FALSE))</f>
        <v/>
      </c>
      <c r="AQ66" s="182">
        <f>IF(AQ65="","",VLOOKUP(AQ65,'【記載例】シフト記号表（勤務時間帯）'!$C$6:$L$47,10,FALSE))</f>
        <v>8</v>
      </c>
      <c r="AR66" s="154">
        <f>IF(AR65="","",VLOOKUP(AR65,'【記載例】シフト記号表（勤務時間帯）'!$C$6:$L$47,10,FALSE))</f>
        <v>8</v>
      </c>
      <c r="AS66" s="166">
        <f>IF(AS65="","",VLOOKUP(AS65,'【記載例】シフト記号表（勤務時間帯）'!$C$6:$L$47,10,FALSE))</f>
        <v>7.9999999999999982</v>
      </c>
      <c r="AT66" s="166">
        <f>IF(AT65="","",VLOOKUP(AT65,'【記載例】シフト記号表（勤務時間帯）'!$C$6:$L$47,10,FALSE))</f>
        <v>7.9999999999999982</v>
      </c>
      <c r="AU66" s="166" t="str">
        <f>IF(AU65="","",VLOOKUP(AU65,'【記載例】シフト記号表（勤務時間帯）'!$C$6:$L$47,10,FALSE))</f>
        <v/>
      </c>
      <c r="AV66" s="166">
        <f>IF(AV65="","",VLOOKUP(AV65,'【記載例】シフト記号表（勤務時間帯）'!$C$6:$L$47,10,FALSE))</f>
        <v>7.9999999999999982</v>
      </c>
      <c r="AW66" s="166">
        <f>IF(AW65="","",VLOOKUP(AW65,'【記載例】シフト記号表（勤務時間帯）'!$C$6:$L$47,10,FALSE))</f>
        <v>8</v>
      </c>
      <c r="AX66" s="182">
        <f>IF(AX65="","",VLOOKUP(AX65,'【記載例】シフト記号表（勤務時間帯）'!$C$6:$L$47,10,FALSE))</f>
        <v>8</v>
      </c>
      <c r="AY66" s="154" t="str">
        <f>IF(AY65="","",VLOOKUP(AY65,'【記載例】シフト記号表（勤務時間帯）'!$C$6:$L$47,10,FALSE))</f>
        <v/>
      </c>
      <c r="AZ66" s="166" t="str">
        <f>IF(AZ65="","",VLOOKUP(AZ65,'【記載例】シフト記号表（勤務時間帯）'!$C$6:$L$47,10,FALSE))</f>
        <v/>
      </c>
      <c r="BA66" s="166" t="str">
        <f>IF(BA65="","",VLOOKUP(BA65,'【記載例】シフト記号表（勤務時間帯）'!$C$6:$L$47,10,FALSE))</f>
        <v/>
      </c>
      <c r="BB66" s="216">
        <f>IF($BE$3="４週",SUM(W66:AX66),IF($BE$3="暦月",SUM(W66:BA66),""))</f>
        <v>160</v>
      </c>
      <c r="BC66" s="225"/>
      <c r="BD66" s="234">
        <f>IF($BE$3="４週",BB66/4,IF($BE$3="暦月",(BB66/($BE$8/7)),""))</f>
        <v>40</v>
      </c>
      <c r="BE66" s="225"/>
      <c r="BF66" s="247"/>
      <c r="BG66" s="254"/>
      <c r="BH66" s="254"/>
      <c r="BI66" s="254"/>
      <c r="BJ66" s="264"/>
    </row>
    <row r="67" spans="2:62" ht="20.25" customHeight="1">
      <c r="B67" s="11">
        <f>B65+1</f>
        <v>26</v>
      </c>
      <c r="C67" s="25" t="s">
        <v>131</v>
      </c>
      <c r="D67" s="36"/>
      <c r="E67" s="43"/>
      <c r="F67" s="48"/>
      <c r="G67" s="43"/>
      <c r="H67" s="48"/>
      <c r="I67" s="57" t="s">
        <v>18</v>
      </c>
      <c r="J67" s="71"/>
      <c r="K67" s="77" t="s">
        <v>119</v>
      </c>
      <c r="L67" s="93"/>
      <c r="M67" s="93"/>
      <c r="N67" s="36"/>
      <c r="O67" s="100" t="s">
        <v>177</v>
      </c>
      <c r="P67" s="105"/>
      <c r="Q67" s="105"/>
      <c r="R67" s="105"/>
      <c r="S67" s="116"/>
      <c r="T67" s="126" t="s">
        <v>36</v>
      </c>
      <c r="U67" s="133"/>
      <c r="V67" s="144"/>
      <c r="W67" s="155"/>
      <c r="X67" s="167" t="s">
        <v>66</v>
      </c>
      <c r="Y67" s="167" t="s">
        <v>69</v>
      </c>
      <c r="Z67" s="167" t="s">
        <v>69</v>
      </c>
      <c r="AA67" s="167"/>
      <c r="AB67" s="167" t="s">
        <v>65</v>
      </c>
      <c r="AC67" s="183" t="s">
        <v>58</v>
      </c>
      <c r="AD67" s="155" t="s">
        <v>69</v>
      </c>
      <c r="AE67" s="167"/>
      <c r="AF67" s="167" t="s">
        <v>69</v>
      </c>
      <c r="AG67" s="167" t="s">
        <v>69</v>
      </c>
      <c r="AH67" s="167"/>
      <c r="AI67" s="167"/>
      <c r="AJ67" s="183" t="s">
        <v>65</v>
      </c>
      <c r="AK67" s="155" t="s">
        <v>58</v>
      </c>
      <c r="AL67" s="167" t="s">
        <v>69</v>
      </c>
      <c r="AM67" s="167" t="s">
        <v>69</v>
      </c>
      <c r="AN67" s="167" t="s">
        <v>69</v>
      </c>
      <c r="AO67" s="167" t="s">
        <v>66</v>
      </c>
      <c r="AP67" s="167" t="s">
        <v>66</v>
      </c>
      <c r="AQ67" s="183"/>
      <c r="AR67" s="155" t="s">
        <v>65</v>
      </c>
      <c r="AS67" s="167" t="s">
        <v>58</v>
      </c>
      <c r="AT67" s="167" t="s">
        <v>66</v>
      </c>
      <c r="AU67" s="167" t="s">
        <v>69</v>
      </c>
      <c r="AV67" s="167"/>
      <c r="AW67" s="167"/>
      <c r="AX67" s="183" t="s">
        <v>66</v>
      </c>
      <c r="AY67" s="155"/>
      <c r="AZ67" s="167"/>
      <c r="BA67" s="210"/>
      <c r="BB67" s="217"/>
      <c r="BC67" s="226"/>
      <c r="BD67" s="235"/>
      <c r="BE67" s="243"/>
      <c r="BF67" s="248"/>
      <c r="BG67" s="255"/>
      <c r="BH67" s="255"/>
      <c r="BI67" s="255"/>
      <c r="BJ67" s="265"/>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102</v>
      </c>
      <c r="U68" s="132"/>
      <c r="V68" s="143"/>
      <c r="W68" s="154" t="str">
        <f>IF(W67="","",VLOOKUP(W67,'【記載例】シフト記号表（勤務時間帯）'!$C$6:$L$47,10,FALSE))</f>
        <v/>
      </c>
      <c r="X68" s="166">
        <f>IF(X67="","",VLOOKUP(X67,'【記載例】シフト記号表（勤務時間帯）'!$C$6:$L$47,10,FALSE))</f>
        <v>7.9999999999999982</v>
      </c>
      <c r="Y68" s="166">
        <f>IF(Y67="","",VLOOKUP(Y67,'【記載例】シフト記号表（勤務時間帯）'!$C$6:$L$47,10,FALSE))</f>
        <v>8</v>
      </c>
      <c r="Z68" s="166">
        <f>IF(Z67="","",VLOOKUP(Z67,'【記載例】シフト記号表（勤務時間帯）'!$C$6:$L$47,10,FALSE))</f>
        <v>8</v>
      </c>
      <c r="AA68" s="166" t="str">
        <f>IF(AA67="","",VLOOKUP(AA67,'【記載例】シフト記号表（勤務時間帯）'!$C$6:$L$47,10,FALSE))</f>
        <v/>
      </c>
      <c r="AB68" s="166">
        <f>IF(AB67="","",VLOOKUP(AB67,'【記載例】シフト記号表（勤務時間帯）'!$C$6:$L$47,10,FALSE))</f>
        <v>8</v>
      </c>
      <c r="AC68" s="182">
        <f>IF(AC67="","",VLOOKUP(AC67,'【記載例】シフト記号表（勤務時間帯）'!$C$6:$L$47,10,FALSE))</f>
        <v>8</v>
      </c>
      <c r="AD68" s="154">
        <f>IF(AD67="","",VLOOKUP(AD67,'【記載例】シフト記号表（勤務時間帯）'!$C$6:$L$47,10,FALSE))</f>
        <v>8</v>
      </c>
      <c r="AE68" s="166" t="str">
        <f>IF(AE67="","",VLOOKUP(AE67,'【記載例】シフト記号表（勤務時間帯）'!$C$6:$L$47,10,FALSE))</f>
        <v/>
      </c>
      <c r="AF68" s="166">
        <f>IF(AF67="","",VLOOKUP(AF67,'【記載例】シフト記号表（勤務時間帯）'!$C$6:$L$47,10,FALSE))</f>
        <v>8</v>
      </c>
      <c r="AG68" s="166">
        <f>IF(AG67="","",VLOOKUP(AG67,'【記載例】シフト記号表（勤務時間帯）'!$C$6:$L$47,10,FALSE))</f>
        <v>8</v>
      </c>
      <c r="AH68" s="166" t="str">
        <f>IF(AH67="","",VLOOKUP(AH67,'【記載例】シフト記号表（勤務時間帯）'!$C$6:$L$47,10,FALSE))</f>
        <v/>
      </c>
      <c r="AI68" s="166" t="str">
        <f>IF(AI67="","",VLOOKUP(AI67,'【記載例】シフト記号表（勤務時間帯）'!$C$6:$L$47,10,FALSE))</f>
        <v/>
      </c>
      <c r="AJ68" s="182">
        <f>IF(AJ67="","",VLOOKUP(AJ67,'【記載例】シフト記号表（勤務時間帯）'!$C$6:$L$47,10,FALSE))</f>
        <v>8</v>
      </c>
      <c r="AK68" s="154">
        <f>IF(AK67="","",VLOOKUP(AK67,'【記載例】シフト記号表（勤務時間帯）'!$C$6:$L$47,10,FALSE))</f>
        <v>8</v>
      </c>
      <c r="AL68" s="166">
        <f>IF(AL67="","",VLOOKUP(AL67,'【記載例】シフト記号表（勤務時間帯）'!$C$6:$L$47,10,FALSE))</f>
        <v>8</v>
      </c>
      <c r="AM68" s="166">
        <f>IF(AM67="","",VLOOKUP(AM67,'【記載例】シフト記号表（勤務時間帯）'!$C$6:$L$47,10,FALSE))</f>
        <v>8</v>
      </c>
      <c r="AN68" s="166">
        <f>IF(AN67="","",VLOOKUP(AN67,'【記載例】シフト記号表（勤務時間帯）'!$C$6:$L$47,10,FALSE))</f>
        <v>8</v>
      </c>
      <c r="AO68" s="166">
        <f>IF(AO67="","",VLOOKUP(AO67,'【記載例】シフト記号表（勤務時間帯）'!$C$6:$L$47,10,FALSE))</f>
        <v>7.9999999999999982</v>
      </c>
      <c r="AP68" s="166">
        <f>IF(AP67="","",VLOOKUP(AP67,'【記載例】シフト記号表（勤務時間帯）'!$C$6:$L$47,10,FALSE))</f>
        <v>7.9999999999999982</v>
      </c>
      <c r="AQ68" s="182" t="str">
        <f>IF(AQ67="","",VLOOKUP(AQ67,'【記載例】シフト記号表（勤務時間帯）'!$C$6:$L$47,10,FALSE))</f>
        <v/>
      </c>
      <c r="AR68" s="154">
        <f>IF(AR67="","",VLOOKUP(AR67,'【記載例】シフト記号表（勤務時間帯）'!$C$6:$L$47,10,FALSE))</f>
        <v>8</v>
      </c>
      <c r="AS68" s="166">
        <f>IF(AS67="","",VLOOKUP(AS67,'【記載例】シフト記号表（勤務時間帯）'!$C$6:$L$47,10,FALSE))</f>
        <v>8</v>
      </c>
      <c r="AT68" s="166">
        <f>IF(AT67="","",VLOOKUP(AT67,'【記載例】シフト記号表（勤務時間帯）'!$C$6:$L$47,10,FALSE))</f>
        <v>7.9999999999999982</v>
      </c>
      <c r="AU68" s="166">
        <f>IF(AU67="","",VLOOKUP(AU67,'【記載例】シフト記号表（勤務時間帯）'!$C$6:$L$47,10,FALSE))</f>
        <v>8</v>
      </c>
      <c r="AV68" s="166" t="str">
        <f>IF(AV67="","",VLOOKUP(AV67,'【記載例】シフト記号表（勤務時間帯）'!$C$6:$L$47,10,FALSE))</f>
        <v/>
      </c>
      <c r="AW68" s="166" t="str">
        <f>IF(AW67="","",VLOOKUP(AW67,'【記載例】シフト記号表（勤務時間帯）'!$C$6:$L$47,10,FALSE))</f>
        <v/>
      </c>
      <c r="AX68" s="182">
        <f>IF(AX67="","",VLOOKUP(AX67,'【記載例】シフト記号表（勤務時間帯）'!$C$6:$L$47,10,FALSE))</f>
        <v>7.9999999999999982</v>
      </c>
      <c r="AY68" s="154" t="str">
        <f>IF(AY67="","",VLOOKUP(AY67,'【記載例】シフト記号表（勤務時間帯）'!$C$6:$L$47,10,FALSE))</f>
        <v/>
      </c>
      <c r="AZ68" s="166" t="str">
        <f>IF(AZ67="","",VLOOKUP(AZ67,'【記載例】シフト記号表（勤務時間帯）'!$C$6:$L$47,10,FALSE))</f>
        <v/>
      </c>
      <c r="BA68" s="166" t="str">
        <f>IF(BA67="","",VLOOKUP(BA67,'【記載例】シフト記号表（勤務時間帯）'!$C$6:$L$47,10,FALSE))</f>
        <v/>
      </c>
      <c r="BB68" s="216">
        <f>IF($BE$3="４週",SUM(W68:AX68),IF($BE$3="暦月",SUM(W68:BA68),""))</f>
        <v>160</v>
      </c>
      <c r="BC68" s="225"/>
      <c r="BD68" s="234">
        <f>IF($BE$3="４週",BB68/4,IF($BE$3="暦月",(BB68/($BE$8/7)),""))</f>
        <v>40</v>
      </c>
      <c r="BE68" s="225"/>
      <c r="BF68" s="247"/>
      <c r="BG68" s="254"/>
      <c r="BH68" s="254"/>
      <c r="BI68" s="254"/>
      <c r="BJ68" s="264"/>
    </row>
    <row r="69" spans="2:62" ht="20.25" customHeight="1">
      <c r="B69" s="11">
        <f>B67+1</f>
        <v>27</v>
      </c>
      <c r="C69" s="25" t="s">
        <v>131</v>
      </c>
      <c r="D69" s="36"/>
      <c r="E69" s="43"/>
      <c r="F69" s="48"/>
      <c r="G69" s="43"/>
      <c r="H69" s="48"/>
      <c r="I69" s="57" t="s">
        <v>18</v>
      </c>
      <c r="J69" s="71"/>
      <c r="K69" s="77" t="s">
        <v>119</v>
      </c>
      <c r="L69" s="93"/>
      <c r="M69" s="93"/>
      <c r="N69" s="36"/>
      <c r="O69" s="100" t="s">
        <v>178</v>
      </c>
      <c r="P69" s="105"/>
      <c r="Q69" s="105"/>
      <c r="R69" s="105"/>
      <c r="S69" s="116"/>
      <c r="T69" s="126" t="s">
        <v>36</v>
      </c>
      <c r="U69" s="133"/>
      <c r="V69" s="144"/>
      <c r="W69" s="155" t="s">
        <v>66</v>
      </c>
      <c r="X69" s="167"/>
      <c r="Y69" s="167" t="s">
        <v>66</v>
      </c>
      <c r="Z69" s="167"/>
      <c r="AA69" s="167" t="s">
        <v>69</v>
      </c>
      <c r="AB69" s="167"/>
      <c r="AC69" s="183" t="s">
        <v>65</v>
      </c>
      <c r="AD69" s="155" t="s">
        <v>58</v>
      </c>
      <c r="AE69" s="167" t="s">
        <v>69</v>
      </c>
      <c r="AF69" s="167" t="s">
        <v>69</v>
      </c>
      <c r="AG69" s="167" t="s">
        <v>66</v>
      </c>
      <c r="AH69" s="167" t="s">
        <v>66</v>
      </c>
      <c r="AI69" s="167"/>
      <c r="AJ69" s="183" t="s">
        <v>69</v>
      </c>
      <c r="AK69" s="155" t="s">
        <v>65</v>
      </c>
      <c r="AL69" s="167" t="s">
        <v>58</v>
      </c>
      <c r="AM69" s="167" t="s">
        <v>66</v>
      </c>
      <c r="AN69" s="167"/>
      <c r="AO69" s="167" t="s">
        <v>69</v>
      </c>
      <c r="AP69" s="167" t="s">
        <v>69</v>
      </c>
      <c r="AQ69" s="183"/>
      <c r="AR69" s="155"/>
      <c r="AS69" s="167" t="s">
        <v>65</v>
      </c>
      <c r="AT69" s="167" t="s">
        <v>58</v>
      </c>
      <c r="AU69" s="167" t="s">
        <v>66</v>
      </c>
      <c r="AV69" s="167" t="s">
        <v>69</v>
      </c>
      <c r="AW69" s="167" t="s">
        <v>69</v>
      </c>
      <c r="AX69" s="183"/>
      <c r="AY69" s="155"/>
      <c r="AZ69" s="167"/>
      <c r="BA69" s="210"/>
      <c r="BB69" s="217"/>
      <c r="BC69" s="226"/>
      <c r="BD69" s="235"/>
      <c r="BE69" s="243"/>
      <c r="BF69" s="248"/>
      <c r="BG69" s="255"/>
      <c r="BH69" s="255"/>
      <c r="BI69" s="255"/>
      <c r="BJ69" s="265"/>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102</v>
      </c>
      <c r="U70" s="132"/>
      <c r="V70" s="143"/>
      <c r="W70" s="154">
        <f>IF(W69="","",VLOOKUP(W69,'【記載例】シフト記号表（勤務時間帯）'!$C$6:$L$47,10,FALSE))</f>
        <v>7.9999999999999982</v>
      </c>
      <c r="X70" s="166" t="str">
        <f>IF(X69="","",VLOOKUP(X69,'【記載例】シフト記号表（勤務時間帯）'!$C$6:$L$47,10,FALSE))</f>
        <v/>
      </c>
      <c r="Y70" s="166">
        <f>IF(Y69="","",VLOOKUP(Y69,'【記載例】シフト記号表（勤務時間帯）'!$C$6:$L$47,10,FALSE))</f>
        <v>7.9999999999999982</v>
      </c>
      <c r="Z70" s="166" t="str">
        <f>IF(Z69="","",VLOOKUP(Z69,'【記載例】シフト記号表（勤務時間帯）'!$C$6:$L$47,10,FALSE))</f>
        <v/>
      </c>
      <c r="AA70" s="166">
        <f>IF(AA69="","",VLOOKUP(AA69,'【記載例】シフト記号表（勤務時間帯）'!$C$6:$L$47,10,FALSE))</f>
        <v>8</v>
      </c>
      <c r="AB70" s="166" t="str">
        <f>IF(AB69="","",VLOOKUP(AB69,'【記載例】シフト記号表（勤務時間帯）'!$C$6:$L$47,10,FALSE))</f>
        <v/>
      </c>
      <c r="AC70" s="182">
        <f>IF(AC69="","",VLOOKUP(AC69,'【記載例】シフト記号表（勤務時間帯）'!$C$6:$L$47,10,FALSE))</f>
        <v>8</v>
      </c>
      <c r="AD70" s="154">
        <f>IF(AD69="","",VLOOKUP(AD69,'【記載例】シフト記号表（勤務時間帯）'!$C$6:$L$47,10,FALSE))</f>
        <v>8</v>
      </c>
      <c r="AE70" s="166">
        <f>IF(AE69="","",VLOOKUP(AE69,'【記載例】シフト記号表（勤務時間帯）'!$C$6:$L$47,10,FALSE))</f>
        <v>8</v>
      </c>
      <c r="AF70" s="166">
        <f>IF(AF69="","",VLOOKUP(AF69,'【記載例】シフト記号表（勤務時間帯）'!$C$6:$L$47,10,FALSE))</f>
        <v>8</v>
      </c>
      <c r="AG70" s="166">
        <f>IF(AG69="","",VLOOKUP(AG69,'【記載例】シフト記号表（勤務時間帯）'!$C$6:$L$47,10,FALSE))</f>
        <v>7.9999999999999982</v>
      </c>
      <c r="AH70" s="166">
        <f>IF(AH69="","",VLOOKUP(AH69,'【記載例】シフト記号表（勤務時間帯）'!$C$6:$L$47,10,FALSE))</f>
        <v>7.9999999999999982</v>
      </c>
      <c r="AI70" s="166" t="str">
        <f>IF(AI69="","",VLOOKUP(AI69,'【記載例】シフト記号表（勤務時間帯）'!$C$6:$L$47,10,FALSE))</f>
        <v/>
      </c>
      <c r="AJ70" s="182">
        <f>IF(AJ69="","",VLOOKUP(AJ69,'【記載例】シフト記号表（勤務時間帯）'!$C$6:$L$47,10,FALSE))</f>
        <v>8</v>
      </c>
      <c r="AK70" s="154">
        <f>IF(AK69="","",VLOOKUP(AK69,'【記載例】シフト記号表（勤務時間帯）'!$C$6:$L$47,10,FALSE))</f>
        <v>8</v>
      </c>
      <c r="AL70" s="166">
        <f>IF(AL69="","",VLOOKUP(AL69,'【記載例】シフト記号表（勤務時間帯）'!$C$6:$L$47,10,FALSE))</f>
        <v>8</v>
      </c>
      <c r="AM70" s="166">
        <f>IF(AM69="","",VLOOKUP(AM69,'【記載例】シフト記号表（勤務時間帯）'!$C$6:$L$47,10,FALSE))</f>
        <v>7.9999999999999982</v>
      </c>
      <c r="AN70" s="166" t="str">
        <f>IF(AN69="","",VLOOKUP(AN69,'【記載例】シフト記号表（勤務時間帯）'!$C$6:$L$47,10,FALSE))</f>
        <v/>
      </c>
      <c r="AO70" s="166">
        <f>IF(AO69="","",VLOOKUP(AO69,'【記載例】シフト記号表（勤務時間帯）'!$C$6:$L$47,10,FALSE))</f>
        <v>8</v>
      </c>
      <c r="AP70" s="166">
        <f>IF(AP69="","",VLOOKUP(AP69,'【記載例】シフト記号表（勤務時間帯）'!$C$6:$L$47,10,FALSE))</f>
        <v>8</v>
      </c>
      <c r="AQ70" s="182" t="str">
        <f>IF(AQ69="","",VLOOKUP(AQ69,'【記載例】シフト記号表（勤務時間帯）'!$C$6:$L$47,10,FALSE))</f>
        <v/>
      </c>
      <c r="AR70" s="154" t="str">
        <f>IF(AR69="","",VLOOKUP(AR69,'【記載例】シフト記号表（勤務時間帯）'!$C$6:$L$47,10,FALSE))</f>
        <v/>
      </c>
      <c r="AS70" s="166">
        <f>IF(AS69="","",VLOOKUP(AS69,'【記載例】シフト記号表（勤務時間帯）'!$C$6:$L$47,10,FALSE))</f>
        <v>8</v>
      </c>
      <c r="AT70" s="166">
        <f>IF(AT69="","",VLOOKUP(AT69,'【記載例】シフト記号表（勤務時間帯）'!$C$6:$L$47,10,FALSE))</f>
        <v>8</v>
      </c>
      <c r="AU70" s="166">
        <f>IF(AU69="","",VLOOKUP(AU69,'【記載例】シフト記号表（勤務時間帯）'!$C$6:$L$47,10,FALSE))</f>
        <v>7.9999999999999982</v>
      </c>
      <c r="AV70" s="166">
        <f>IF(AV69="","",VLOOKUP(AV69,'【記載例】シフト記号表（勤務時間帯）'!$C$6:$L$47,10,FALSE))</f>
        <v>8</v>
      </c>
      <c r="AW70" s="166">
        <f>IF(AW69="","",VLOOKUP(AW69,'【記載例】シフト記号表（勤務時間帯）'!$C$6:$L$47,10,FALSE))</f>
        <v>8</v>
      </c>
      <c r="AX70" s="182" t="str">
        <f>IF(AX69="","",VLOOKUP(AX69,'【記載例】シフト記号表（勤務時間帯）'!$C$6:$L$47,10,FALSE))</f>
        <v/>
      </c>
      <c r="AY70" s="154" t="str">
        <f>IF(AY69="","",VLOOKUP(AY69,'【記載例】シフト記号表（勤務時間帯）'!$C$6:$L$47,10,FALSE))</f>
        <v/>
      </c>
      <c r="AZ70" s="166" t="str">
        <f>IF(AZ69="","",VLOOKUP(AZ69,'【記載例】シフト記号表（勤務時間帯）'!$C$6:$L$47,10,FALSE))</f>
        <v/>
      </c>
      <c r="BA70" s="166" t="str">
        <f>IF(BA69="","",VLOOKUP(BA69,'【記載例】シフト記号表（勤務時間帯）'!$C$6:$L$47,10,FALSE))</f>
        <v/>
      </c>
      <c r="BB70" s="216">
        <f>IF($BE$3="４週",SUM(W70:AX70),IF($BE$3="暦月",SUM(W70:BA70),""))</f>
        <v>160</v>
      </c>
      <c r="BC70" s="225"/>
      <c r="BD70" s="234">
        <f>IF($BE$3="４週",BB70/4,IF($BE$3="暦月",(BB70/($BE$8/7)),""))</f>
        <v>40</v>
      </c>
      <c r="BE70" s="225"/>
      <c r="BF70" s="247"/>
      <c r="BG70" s="254"/>
      <c r="BH70" s="254"/>
      <c r="BI70" s="254"/>
      <c r="BJ70" s="264"/>
    </row>
    <row r="71" spans="2:62" ht="20.25" customHeight="1">
      <c r="B71" s="11">
        <f>B69+1</f>
        <v>28</v>
      </c>
      <c r="C71" s="25" t="s">
        <v>131</v>
      </c>
      <c r="D71" s="36"/>
      <c r="E71" s="43"/>
      <c r="F71" s="48"/>
      <c r="G71" s="43"/>
      <c r="H71" s="48"/>
      <c r="I71" s="57" t="s">
        <v>18</v>
      </c>
      <c r="J71" s="71"/>
      <c r="K71" s="77" t="s">
        <v>119</v>
      </c>
      <c r="L71" s="93"/>
      <c r="M71" s="93"/>
      <c r="N71" s="36"/>
      <c r="O71" s="100" t="s">
        <v>179</v>
      </c>
      <c r="P71" s="105"/>
      <c r="Q71" s="105"/>
      <c r="R71" s="105"/>
      <c r="S71" s="116"/>
      <c r="T71" s="126" t="s">
        <v>36</v>
      </c>
      <c r="U71" s="133"/>
      <c r="V71" s="144"/>
      <c r="W71" s="155" t="s">
        <v>58</v>
      </c>
      <c r="X71" s="167"/>
      <c r="Y71" s="167" t="s">
        <v>69</v>
      </c>
      <c r="Z71" s="167" t="s">
        <v>66</v>
      </c>
      <c r="AA71" s="167" t="s">
        <v>66</v>
      </c>
      <c r="AB71" s="167" t="s">
        <v>66</v>
      </c>
      <c r="AC71" s="183"/>
      <c r="AD71" s="155" t="s">
        <v>65</v>
      </c>
      <c r="AE71" s="167" t="s">
        <v>58</v>
      </c>
      <c r="AF71" s="167" t="s">
        <v>66</v>
      </c>
      <c r="AG71" s="167"/>
      <c r="AH71" s="167" t="s">
        <v>69</v>
      </c>
      <c r="AI71" s="167" t="s">
        <v>69</v>
      </c>
      <c r="AJ71" s="183"/>
      <c r="AK71" s="155"/>
      <c r="AL71" s="167" t="s">
        <v>65</v>
      </c>
      <c r="AM71" s="167" t="s">
        <v>58</v>
      </c>
      <c r="AN71" s="167" t="s">
        <v>66</v>
      </c>
      <c r="AO71" s="167"/>
      <c r="AP71" s="167" t="s">
        <v>69</v>
      </c>
      <c r="AQ71" s="183" t="s">
        <v>69</v>
      </c>
      <c r="AR71" s="155" t="s">
        <v>69</v>
      </c>
      <c r="AS71" s="167"/>
      <c r="AT71" s="167" t="s">
        <v>65</v>
      </c>
      <c r="AU71" s="167" t="s">
        <v>58</v>
      </c>
      <c r="AV71" s="167" t="s">
        <v>66</v>
      </c>
      <c r="AW71" s="167"/>
      <c r="AX71" s="183" t="s">
        <v>69</v>
      </c>
      <c r="AY71" s="155"/>
      <c r="AZ71" s="167"/>
      <c r="BA71" s="210"/>
      <c r="BB71" s="217"/>
      <c r="BC71" s="226"/>
      <c r="BD71" s="235"/>
      <c r="BE71" s="243"/>
      <c r="BF71" s="248"/>
      <c r="BG71" s="255"/>
      <c r="BH71" s="255"/>
      <c r="BI71" s="255"/>
      <c r="BJ71" s="265"/>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102</v>
      </c>
      <c r="U72" s="132"/>
      <c r="V72" s="143"/>
      <c r="W72" s="154">
        <f>IF(W71="","",VLOOKUP(W71,'【記載例】シフト記号表（勤務時間帯）'!$C$6:$L$47,10,FALSE))</f>
        <v>8</v>
      </c>
      <c r="X72" s="166" t="str">
        <f>IF(X71="","",VLOOKUP(X71,'【記載例】シフト記号表（勤務時間帯）'!$C$6:$L$47,10,FALSE))</f>
        <v/>
      </c>
      <c r="Y72" s="166">
        <f>IF(Y71="","",VLOOKUP(Y71,'【記載例】シフト記号表（勤務時間帯）'!$C$6:$L$47,10,FALSE))</f>
        <v>8</v>
      </c>
      <c r="Z72" s="166">
        <f>IF(Z71="","",VLOOKUP(Z71,'【記載例】シフト記号表（勤務時間帯）'!$C$6:$L$47,10,FALSE))</f>
        <v>7.9999999999999982</v>
      </c>
      <c r="AA72" s="166">
        <f>IF(AA71="","",VLOOKUP(AA71,'【記載例】シフト記号表（勤務時間帯）'!$C$6:$L$47,10,FALSE))</f>
        <v>7.9999999999999982</v>
      </c>
      <c r="AB72" s="166">
        <f>IF(AB71="","",VLOOKUP(AB71,'【記載例】シフト記号表（勤務時間帯）'!$C$6:$L$47,10,FALSE))</f>
        <v>7.9999999999999982</v>
      </c>
      <c r="AC72" s="182" t="str">
        <f>IF(AC71="","",VLOOKUP(AC71,'【記載例】シフト記号表（勤務時間帯）'!$C$6:$L$47,10,FALSE))</f>
        <v/>
      </c>
      <c r="AD72" s="154">
        <f>IF(AD71="","",VLOOKUP(AD71,'【記載例】シフト記号表（勤務時間帯）'!$C$6:$L$47,10,FALSE))</f>
        <v>8</v>
      </c>
      <c r="AE72" s="166">
        <f>IF(AE71="","",VLOOKUP(AE71,'【記載例】シフト記号表（勤務時間帯）'!$C$6:$L$47,10,FALSE))</f>
        <v>8</v>
      </c>
      <c r="AF72" s="166">
        <f>IF(AF71="","",VLOOKUP(AF71,'【記載例】シフト記号表（勤務時間帯）'!$C$6:$L$47,10,FALSE))</f>
        <v>7.9999999999999982</v>
      </c>
      <c r="AG72" s="166" t="str">
        <f>IF(AG71="","",VLOOKUP(AG71,'【記載例】シフト記号表（勤務時間帯）'!$C$6:$L$47,10,FALSE))</f>
        <v/>
      </c>
      <c r="AH72" s="166">
        <f>IF(AH71="","",VLOOKUP(AH71,'【記載例】シフト記号表（勤務時間帯）'!$C$6:$L$47,10,FALSE))</f>
        <v>8</v>
      </c>
      <c r="AI72" s="166">
        <f>IF(AI71="","",VLOOKUP(AI71,'【記載例】シフト記号表（勤務時間帯）'!$C$6:$L$47,10,FALSE))</f>
        <v>8</v>
      </c>
      <c r="AJ72" s="182" t="str">
        <f>IF(AJ71="","",VLOOKUP(AJ71,'【記載例】シフト記号表（勤務時間帯）'!$C$6:$L$47,10,FALSE))</f>
        <v/>
      </c>
      <c r="AK72" s="154"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66">
        <f>IF(AN71="","",VLOOKUP(AN71,'【記載例】シフト記号表（勤務時間帯）'!$C$6:$L$47,10,FALSE))</f>
        <v>7.9999999999999982</v>
      </c>
      <c r="AO72" s="166" t="str">
        <f>IF(AO71="","",VLOOKUP(AO71,'【記載例】シフト記号表（勤務時間帯）'!$C$6:$L$47,10,FALSE))</f>
        <v/>
      </c>
      <c r="AP72" s="166">
        <f>IF(AP71="","",VLOOKUP(AP71,'【記載例】シフト記号表（勤務時間帯）'!$C$6:$L$47,10,FALSE))</f>
        <v>8</v>
      </c>
      <c r="AQ72" s="182">
        <f>IF(AQ71="","",VLOOKUP(AQ71,'【記載例】シフト記号表（勤務時間帯）'!$C$6:$L$47,10,FALSE))</f>
        <v>8</v>
      </c>
      <c r="AR72" s="154">
        <f>IF(AR71="","",VLOOKUP(AR71,'【記載例】シフト記号表（勤務時間帯）'!$C$6:$L$47,10,FALSE))</f>
        <v>8</v>
      </c>
      <c r="AS72" s="166" t="str">
        <f>IF(AS71="","",VLOOKUP(AS71,'【記載例】シフト記号表（勤務時間帯）'!$C$6:$L$47,10,FALSE))</f>
        <v/>
      </c>
      <c r="AT72" s="166">
        <f>IF(AT71="","",VLOOKUP(AT71,'【記載例】シフト記号表（勤務時間帯）'!$C$6:$L$47,10,FALSE))</f>
        <v>8</v>
      </c>
      <c r="AU72" s="166">
        <f>IF(AU71="","",VLOOKUP(AU71,'【記載例】シフト記号表（勤務時間帯）'!$C$6:$L$47,10,FALSE))</f>
        <v>8</v>
      </c>
      <c r="AV72" s="166">
        <f>IF(AV71="","",VLOOKUP(AV71,'【記載例】シフト記号表（勤務時間帯）'!$C$6:$L$47,10,FALSE))</f>
        <v>7.9999999999999982</v>
      </c>
      <c r="AW72" s="166" t="str">
        <f>IF(AW71="","",VLOOKUP(AW71,'【記載例】シフト記号表（勤務時間帯）'!$C$6:$L$47,10,FALSE))</f>
        <v/>
      </c>
      <c r="AX72" s="182">
        <f>IF(AX71="","",VLOOKUP(AX71,'【記載例】シフト記号表（勤務時間帯）'!$C$6:$L$47,10,FALSE))</f>
        <v>8</v>
      </c>
      <c r="AY72" s="154" t="str">
        <f>IF(AY71="","",VLOOKUP(AY71,'【記載例】シフト記号表（勤務時間帯）'!$C$6:$L$47,10,FALSE))</f>
        <v/>
      </c>
      <c r="AZ72" s="166" t="str">
        <f>IF(AZ71="","",VLOOKUP(AZ71,'【記載例】シフト記号表（勤務時間帯）'!$C$6:$L$47,10,FALSE))</f>
        <v/>
      </c>
      <c r="BA72" s="166" t="str">
        <f>IF(BA71="","",VLOOKUP(BA71,'【記載例】シフト記号表（勤務時間帯）'!$C$6:$L$47,10,FALSE))</f>
        <v/>
      </c>
      <c r="BB72" s="216">
        <f>IF($BE$3="４週",SUM(W72:AX72),IF($BE$3="暦月",SUM(W72:BA72),""))</f>
        <v>160</v>
      </c>
      <c r="BC72" s="225"/>
      <c r="BD72" s="234">
        <f>IF($BE$3="４週",BB72/4,IF($BE$3="暦月",(BB72/($BE$8/7)),""))</f>
        <v>40</v>
      </c>
      <c r="BE72" s="225"/>
      <c r="BF72" s="247"/>
      <c r="BG72" s="254"/>
      <c r="BH72" s="254"/>
      <c r="BI72" s="254"/>
      <c r="BJ72" s="264"/>
    </row>
    <row r="73" spans="2:62" ht="20.25" customHeight="1">
      <c r="B73" s="11">
        <f>B71+1</f>
        <v>29</v>
      </c>
      <c r="C73" s="25" t="s">
        <v>131</v>
      </c>
      <c r="D73" s="36"/>
      <c r="E73" s="43"/>
      <c r="F73" s="48"/>
      <c r="G73" s="43"/>
      <c r="H73" s="48"/>
      <c r="I73" s="57" t="s">
        <v>16</v>
      </c>
      <c r="J73" s="71"/>
      <c r="K73" s="77" t="s">
        <v>119</v>
      </c>
      <c r="L73" s="93"/>
      <c r="M73" s="93"/>
      <c r="N73" s="36"/>
      <c r="O73" s="100" t="s">
        <v>180</v>
      </c>
      <c r="P73" s="105"/>
      <c r="Q73" s="105"/>
      <c r="R73" s="105"/>
      <c r="S73" s="116"/>
      <c r="T73" s="126" t="s">
        <v>36</v>
      </c>
      <c r="U73" s="133"/>
      <c r="V73" s="144"/>
      <c r="W73" s="155" t="s">
        <v>69</v>
      </c>
      <c r="X73" s="167"/>
      <c r="Y73" s="167"/>
      <c r="Z73" s="167" t="s">
        <v>69</v>
      </c>
      <c r="AA73" s="167"/>
      <c r="AB73" s="167" t="s">
        <v>69</v>
      </c>
      <c r="AC73" s="183" t="s">
        <v>69</v>
      </c>
      <c r="AD73" s="155"/>
      <c r="AE73" s="167" t="s">
        <v>69</v>
      </c>
      <c r="AF73" s="167"/>
      <c r="AG73" s="167"/>
      <c r="AH73" s="167" t="s">
        <v>69</v>
      </c>
      <c r="AI73" s="167" t="s">
        <v>66</v>
      </c>
      <c r="AJ73" s="183" t="s">
        <v>66</v>
      </c>
      <c r="AK73" s="155" t="s">
        <v>69</v>
      </c>
      <c r="AL73" s="167"/>
      <c r="AM73" s="167" t="s">
        <v>69</v>
      </c>
      <c r="AN73" s="167"/>
      <c r="AO73" s="167" t="s">
        <v>69</v>
      </c>
      <c r="AP73" s="167"/>
      <c r="AQ73" s="183" t="s">
        <v>66</v>
      </c>
      <c r="AR73" s="155" t="s">
        <v>66</v>
      </c>
      <c r="AS73" s="167" t="s">
        <v>69</v>
      </c>
      <c r="AT73" s="167"/>
      <c r="AU73" s="167" t="s">
        <v>69</v>
      </c>
      <c r="AV73" s="167"/>
      <c r="AW73" s="167" t="s">
        <v>66</v>
      </c>
      <c r="AX73" s="183"/>
      <c r="AY73" s="155"/>
      <c r="AZ73" s="167"/>
      <c r="BA73" s="210"/>
      <c r="BB73" s="217"/>
      <c r="BC73" s="226"/>
      <c r="BD73" s="235"/>
      <c r="BE73" s="243"/>
      <c r="BF73" s="248"/>
      <c r="BG73" s="255"/>
      <c r="BH73" s="255"/>
      <c r="BI73" s="255"/>
      <c r="BJ73" s="265"/>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102</v>
      </c>
      <c r="U74" s="132"/>
      <c r="V74" s="143"/>
      <c r="W74" s="154">
        <f>IF(W73="","",VLOOKUP(W73,'【記載例】シフト記号表（勤務時間帯）'!$C$6:$L$47,10,FALSE))</f>
        <v>8</v>
      </c>
      <c r="X74" s="166" t="str">
        <f>IF(X73="","",VLOOKUP(X73,'【記載例】シフト記号表（勤務時間帯）'!$C$6:$L$47,10,FALSE))</f>
        <v/>
      </c>
      <c r="Y74" s="166" t="str">
        <f>IF(Y73="","",VLOOKUP(Y73,'【記載例】シフト記号表（勤務時間帯）'!$C$6:$L$47,10,FALSE))</f>
        <v/>
      </c>
      <c r="Z74" s="166">
        <f>IF(Z73="","",VLOOKUP(Z73,'【記載例】シフト記号表（勤務時間帯）'!$C$6:$L$47,10,FALSE))</f>
        <v>8</v>
      </c>
      <c r="AA74" s="166" t="str">
        <f>IF(AA73="","",VLOOKUP(AA73,'【記載例】シフト記号表（勤務時間帯）'!$C$6:$L$47,10,FALSE))</f>
        <v/>
      </c>
      <c r="AB74" s="166">
        <f>IF(AB73="","",VLOOKUP(AB73,'【記載例】シフト記号表（勤務時間帯）'!$C$6:$L$47,10,FALSE))</f>
        <v>8</v>
      </c>
      <c r="AC74" s="182">
        <f>IF(AC73="","",VLOOKUP(AC73,'【記載例】シフト記号表（勤務時間帯）'!$C$6:$L$47,10,FALSE))</f>
        <v>8</v>
      </c>
      <c r="AD74" s="154" t="str">
        <f>IF(AD73="","",VLOOKUP(AD73,'【記載例】シフト記号表（勤務時間帯）'!$C$6:$L$47,10,FALSE))</f>
        <v/>
      </c>
      <c r="AE74" s="166">
        <f>IF(AE73="","",VLOOKUP(AE73,'【記載例】シフト記号表（勤務時間帯）'!$C$6:$L$47,10,FALSE))</f>
        <v>8</v>
      </c>
      <c r="AF74" s="166" t="str">
        <f>IF(AF73="","",VLOOKUP(AF73,'【記載例】シフト記号表（勤務時間帯）'!$C$6:$L$47,10,FALSE))</f>
        <v/>
      </c>
      <c r="AG74" s="166" t="str">
        <f>IF(AG73="","",VLOOKUP(AG73,'【記載例】シフト記号表（勤務時間帯）'!$C$6:$L$47,10,FALSE))</f>
        <v/>
      </c>
      <c r="AH74" s="166">
        <f>IF(AH73="","",VLOOKUP(AH73,'【記載例】シフト記号表（勤務時間帯）'!$C$6:$L$47,10,FALSE))</f>
        <v>8</v>
      </c>
      <c r="AI74" s="166">
        <f>IF(AI73="","",VLOOKUP(AI73,'【記載例】シフト記号表（勤務時間帯）'!$C$6:$L$47,10,FALSE))</f>
        <v>7.9999999999999982</v>
      </c>
      <c r="AJ74" s="182">
        <f>IF(AJ73="","",VLOOKUP(AJ73,'【記載例】シフト記号表（勤務時間帯）'!$C$6:$L$47,10,FALSE))</f>
        <v>7.9999999999999982</v>
      </c>
      <c r="AK74" s="154">
        <f>IF(AK73="","",VLOOKUP(AK73,'【記載例】シフト記号表（勤務時間帯）'!$C$6:$L$47,10,FALSE))</f>
        <v>8</v>
      </c>
      <c r="AL74" s="166" t="str">
        <f>IF(AL73="","",VLOOKUP(AL73,'【記載例】シフト記号表（勤務時間帯）'!$C$6:$L$47,10,FALSE))</f>
        <v/>
      </c>
      <c r="AM74" s="166">
        <f>IF(AM73="","",VLOOKUP(AM73,'【記載例】シフト記号表（勤務時間帯）'!$C$6:$L$47,10,FALSE))</f>
        <v>8</v>
      </c>
      <c r="AN74" s="166" t="str">
        <f>IF(AN73="","",VLOOKUP(AN73,'【記載例】シフト記号表（勤務時間帯）'!$C$6:$L$47,10,FALSE))</f>
        <v/>
      </c>
      <c r="AO74" s="166">
        <f>IF(AO73="","",VLOOKUP(AO73,'【記載例】シフト記号表（勤務時間帯）'!$C$6:$L$47,10,FALSE))</f>
        <v>8</v>
      </c>
      <c r="AP74" s="166" t="str">
        <f>IF(AP73="","",VLOOKUP(AP73,'【記載例】シフト記号表（勤務時間帯）'!$C$6:$L$47,10,FALSE))</f>
        <v/>
      </c>
      <c r="AQ74" s="182">
        <f>IF(AQ73="","",VLOOKUP(AQ73,'【記載例】シフト記号表（勤務時間帯）'!$C$6:$L$47,10,FALSE))</f>
        <v>7.9999999999999982</v>
      </c>
      <c r="AR74" s="154">
        <f>IF(AR73="","",VLOOKUP(AR73,'【記載例】シフト記号表（勤務時間帯）'!$C$6:$L$47,10,FALSE))</f>
        <v>7.9999999999999982</v>
      </c>
      <c r="AS74" s="166">
        <f>IF(AS73="","",VLOOKUP(AS73,'【記載例】シフト記号表（勤務時間帯）'!$C$6:$L$47,10,FALSE))</f>
        <v>8</v>
      </c>
      <c r="AT74" s="166" t="str">
        <f>IF(AT73="","",VLOOKUP(AT73,'【記載例】シフト記号表（勤務時間帯）'!$C$6:$L$47,10,FALSE))</f>
        <v/>
      </c>
      <c r="AU74" s="166">
        <f>IF(AU73="","",VLOOKUP(AU73,'【記載例】シフト記号表（勤務時間帯）'!$C$6:$L$47,10,FALSE))</f>
        <v>8</v>
      </c>
      <c r="AV74" s="166" t="str">
        <f>IF(AV73="","",VLOOKUP(AV73,'【記載例】シフト記号表（勤務時間帯）'!$C$6:$L$47,10,FALSE))</f>
        <v/>
      </c>
      <c r="AW74" s="166">
        <f>IF(AW73="","",VLOOKUP(AW73,'【記載例】シフト記号表（勤務時間帯）'!$C$6:$L$47,10,FALSE))</f>
        <v>7.9999999999999982</v>
      </c>
      <c r="AX74" s="182" t="str">
        <f>IF(AX73="","",VLOOKUP(AX73,'【記載例】シフト記号表（勤務時間帯）'!$C$6:$L$47,10,FALSE))</f>
        <v/>
      </c>
      <c r="AY74" s="154" t="str">
        <f>IF(AY73="","",VLOOKUP(AY73,'【記載例】シフト記号表（勤務時間帯）'!$C$6:$L$47,10,FALSE))</f>
        <v/>
      </c>
      <c r="AZ74" s="166" t="str">
        <f>IF(AZ73="","",VLOOKUP(AZ73,'【記載例】シフト記号表（勤務時間帯）'!$C$6:$L$47,10,FALSE))</f>
        <v/>
      </c>
      <c r="BA74" s="166" t="str">
        <f>IF(BA73="","",VLOOKUP(BA73,'【記載例】シフト記号表（勤務時間帯）'!$C$6:$L$47,10,FALSE))</f>
        <v/>
      </c>
      <c r="BB74" s="218">
        <f>IF($BE$3="４週",SUM(W74:AX74),IF($BE$3="暦月",SUM(W74:BA74),""))</f>
        <v>128</v>
      </c>
      <c r="BC74" s="227"/>
      <c r="BD74" s="236">
        <f>IF($BE$3="４週",BB74/4,IF($BE$3="暦月",(BB74/($BE$8/7)),""))</f>
        <v>32</v>
      </c>
      <c r="BE74" s="227"/>
      <c r="BF74" s="249"/>
      <c r="BG74" s="256"/>
      <c r="BH74" s="256"/>
      <c r="BI74" s="256"/>
      <c r="BJ74" s="266"/>
    </row>
    <row r="75" spans="2:62" ht="20.25" customHeight="1">
      <c r="B75" s="11">
        <f>B73+1</f>
        <v>30</v>
      </c>
      <c r="C75" s="25"/>
      <c r="D75" s="36"/>
      <c r="E75" s="44"/>
      <c r="F75" s="49"/>
      <c r="G75" s="44"/>
      <c r="H75" s="49"/>
      <c r="I75" s="57"/>
      <c r="J75" s="71"/>
      <c r="K75" s="77"/>
      <c r="L75" s="93"/>
      <c r="M75" s="93"/>
      <c r="N75" s="36"/>
      <c r="O75" s="100"/>
      <c r="P75" s="105"/>
      <c r="Q75" s="105"/>
      <c r="R75" s="105"/>
      <c r="S75" s="116"/>
      <c r="T75" s="288" t="s">
        <v>36</v>
      </c>
      <c r="U75" s="289"/>
      <c r="V75" s="290"/>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7" t="s">
        <v>102</v>
      </c>
      <c r="U76" s="134"/>
      <c r="V76" s="145"/>
      <c r="W76" s="156" t="str">
        <f>IF(W75="","",VLOOKUP(W75,'【記載例】シフト記号表（勤務時間帯）'!$C$6:$L$47,10,FALSE))</f>
        <v/>
      </c>
      <c r="X76" s="168" t="str">
        <f>IF(X75="","",VLOOKUP(X75,'【記載例】シフト記号表（勤務時間帯）'!$C$6:$L$47,10,FALSE))</f>
        <v/>
      </c>
      <c r="Y76" s="168" t="str">
        <f>IF(Y75="","",VLOOKUP(Y75,'【記載例】シフト記号表（勤務時間帯）'!$C$6:$L$47,10,FALSE))</f>
        <v/>
      </c>
      <c r="Z76" s="168" t="str">
        <f>IF(Z75="","",VLOOKUP(Z75,'【記載例】シフト記号表（勤務時間帯）'!$C$6:$L$47,10,FALSE))</f>
        <v/>
      </c>
      <c r="AA76" s="168" t="str">
        <f>IF(AA75="","",VLOOKUP(AA75,'【記載例】シフト記号表（勤務時間帯）'!$C$6:$L$47,10,FALSE))</f>
        <v/>
      </c>
      <c r="AB76" s="168" t="str">
        <f>IF(AB75="","",VLOOKUP(AB75,'【記載例】シフト記号表（勤務時間帯）'!$C$6:$L$47,10,FALSE))</f>
        <v/>
      </c>
      <c r="AC76" s="184" t="str">
        <f>IF(AC75="","",VLOOKUP(AC75,'【記載例】シフト記号表（勤務時間帯）'!$C$6:$L$47,10,FALSE))</f>
        <v/>
      </c>
      <c r="AD76" s="156" t="str">
        <f>IF(AD75="","",VLOOKUP(AD75,'【記載例】シフト記号表（勤務時間帯）'!$C$6:$L$47,10,FALSE))</f>
        <v/>
      </c>
      <c r="AE76" s="168" t="str">
        <f>IF(AE75="","",VLOOKUP(AE75,'【記載例】シフト記号表（勤務時間帯）'!$C$6:$L$47,10,FALSE))</f>
        <v/>
      </c>
      <c r="AF76" s="168" t="str">
        <f>IF(AF75="","",VLOOKUP(AF75,'【記載例】シフト記号表（勤務時間帯）'!$C$6:$L$47,10,FALSE))</f>
        <v/>
      </c>
      <c r="AG76" s="168" t="str">
        <f>IF(AG75="","",VLOOKUP(AG75,'【記載例】シフト記号表（勤務時間帯）'!$C$6:$L$47,10,FALSE))</f>
        <v/>
      </c>
      <c r="AH76" s="168" t="str">
        <f>IF(AH75="","",VLOOKUP(AH75,'【記載例】シフト記号表（勤務時間帯）'!$C$6:$L$47,10,FALSE))</f>
        <v/>
      </c>
      <c r="AI76" s="168" t="str">
        <f>IF(AI75="","",VLOOKUP(AI75,'【記載例】シフト記号表（勤務時間帯）'!$C$6:$L$47,10,FALSE))</f>
        <v/>
      </c>
      <c r="AJ76" s="184" t="str">
        <f>IF(AJ75="","",VLOOKUP(AJ75,'【記載例】シフト記号表（勤務時間帯）'!$C$6:$L$47,10,FALSE))</f>
        <v/>
      </c>
      <c r="AK76" s="156" t="str">
        <f>IF(AK75="","",VLOOKUP(AK75,'【記載例】シフト記号表（勤務時間帯）'!$C$6:$L$47,10,FALSE))</f>
        <v/>
      </c>
      <c r="AL76" s="168" t="str">
        <f>IF(AL75="","",VLOOKUP(AL75,'【記載例】シフト記号表（勤務時間帯）'!$C$6:$L$47,10,FALSE))</f>
        <v/>
      </c>
      <c r="AM76" s="168" t="str">
        <f>IF(AM75="","",VLOOKUP(AM75,'【記載例】シフト記号表（勤務時間帯）'!$C$6:$L$47,10,FALSE))</f>
        <v/>
      </c>
      <c r="AN76" s="168" t="str">
        <f>IF(AN75="","",VLOOKUP(AN75,'【記載例】シフト記号表（勤務時間帯）'!$C$6:$L$47,10,FALSE))</f>
        <v/>
      </c>
      <c r="AO76" s="168" t="str">
        <f>IF(AO75="","",VLOOKUP(AO75,'【記載例】シフト記号表（勤務時間帯）'!$C$6:$L$47,10,FALSE))</f>
        <v/>
      </c>
      <c r="AP76" s="168" t="str">
        <f>IF(AP75="","",VLOOKUP(AP75,'【記載例】シフト記号表（勤務時間帯）'!$C$6:$L$47,10,FALSE))</f>
        <v/>
      </c>
      <c r="AQ76" s="184" t="str">
        <f>IF(AQ75="","",VLOOKUP(AQ75,'【記載例】シフト記号表（勤務時間帯）'!$C$6:$L$47,10,FALSE))</f>
        <v/>
      </c>
      <c r="AR76" s="156" t="str">
        <f>IF(AR75="","",VLOOKUP(AR75,'【記載例】シフト記号表（勤務時間帯）'!$C$6:$L$47,10,FALSE))</f>
        <v/>
      </c>
      <c r="AS76" s="168" t="str">
        <f>IF(AS75="","",VLOOKUP(AS75,'【記載例】シフト記号表（勤務時間帯）'!$C$6:$L$47,10,FALSE))</f>
        <v/>
      </c>
      <c r="AT76" s="168" t="str">
        <f>IF(AT75="","",VLOOKUP(AT75,'【記載例】シフト記号表（勤務時間帯）'!$C$6:$L$47,10,FALSE))</f>
        <v/>
      </c>
      <c r="AU76" s="168" t="str">
        <f>IF(AU75="","",VLOOKUP(AU75,'【記載例】シフト記号表（勤務時間帯）'!$C$6:$L$47,10,FALSE))</f>
        <v/>
      </c>
      <c r="AV76" s="168" t="str">
        <f>IF(AV75="","",VLOOKUP(AV75,'【記載例】シフト記号表（勤務時間帯）'!$C$6:$L$47,10,FALSE))</f>
        <v/>
      </c>
      <c r="AW76" s="168" t="str">
        <f>IF(AW75="","",VLOOKUP(AW75,'【記載例】シフト記号表（勤務時間帯）'!$C$6:$L$47,10,FALSE))</f>
        <v/>
      </c>
      <c r="AX76" s="184" t="str">
        <f>IF(AX75="","",VLOOKUP(AX75,'【記載例】シフト記号表（勤務時間帯）'!$C$6:$L$47,10,FALSE))</f>
        <v/>
      </c>
      <c r="AY76" s="156" t="str">
        <f>IF(AY75="","",VLOOKUP(AY75,'【記載例】シフト記号表（勤務時間帯）'!$C$6:$L$47,10,FALSE))</f>
        <v/>
      </c>
      <c r="AZ76" s="168" t="str">
        <f>IF(AZ75="","",VLOOKUP(AZ75,'【記載例】シフト記号表（勤務時間帯）'!$C$6:$L$47,10,FALSE))</f>
        <v/>
      </c>
      <c r="BA76" s="291" t="str">
        <f>IF(BA75="","",VLOOKUP(BA75,'【記載例】シフト記号表（勤務時間帯）'!$C$6:$L$47,10,FALSE))</f>
        <v/>
      </c>
      <c r="BB76" s="219">
        <f>IF($BE$3="４週",SUM(W76:AX76),IF($BE$3="暦月",SUM(W76:BA76),""))</f>
        <v>0</v>
      </c>
      <c r="BC76" s="228"/>
      <c r="BD76" s="237">
        <f>IF($BE$3="４週",BB76/4,IF($BE$3="暦月",(BB76/($BE$8/7)),""))</f>
        <v>0</v>
      </c>
      <c r="BE76" s="228"/>
      <c r="BF76" s="250"/>
      <c r="BG76" s="257"/>
      <c r="BH76" s="257"/>
      <c r="BI76" s="257"/>
      <c r="BJ76" s="267"/>
    </row>
    <row r="77" spans="2:62" ht="20.25" customHeight="1">
      <c r="B77" s="14"/>
      <c r="C77" s="28"/>
      <c r="D77" s="28"/>
      <c r="E77" s="28"/>
      <c r="F77" s="28"/>
      <c r="G77" s="28"/>
      <c r="H77" s="28"/>
      <c r="I77" s="60"/>
      <c r="J77" s="60"/>
      <c r="K77" s="28"/>
      <c r="L77" s="28"/>
      <c r="M77" s="28"/>
      <c r="N77" s="28"/>
      <c r="O77" s="102"/>
      <c r="P77" s="102"/>
      <c r="Q77" s="102"/>
      <c r="R77" s="110"/>
      <c r="S77" s="110"/>
      <c r="T77" s="110"/>
      <c r="U77" s="135"/>
      <c r="V77" s="146"/>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238"/>
      <c r="BE77" s="238"/>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239"/>
      <c r="BE78" s="238"/>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2"/>
      <c r="AA79" s="74" t="s">
        <v>158</v>
      </c>
      <c r="AB79" s="74"/>
      <c r="AC79" s="74"/>
      <c r="AD79" s="74"/>
      <c r="AE79" s="74"/>
      <c r="AF79" s="74"/>
      <c r="AG79" s="74"/>
      <c r="AH79" s="74"/>
      <c r="AI79" s="74"/>
      <c r="AJ79" s="84"/>
      <c r="AK79" s="74"/>
      <c r="AL79" s="74"/>
      <c r="AM79" s="74"/>
      <c r="AN79" s="74"/>
      <c r="AO79" s="162"/>
      <c r="AP79" s="162"/>
      <c r="AQ79" s="74" t="s">
        <v>159</v>
      </c>
      <c r="AR79" s="162"/>
      <c r="AS79" s="162"/>
      <c r="AT79" s="162"/>
      <c r="AU79" s="162"/>
      <c r="AV79" s="162"/>
      <c r="AW79" s="162"/>
      <c r="AX79" s="162"/>
      <c r="AY79" s="162"/>
      <c r="AZ79" s="162"/>
      <c r="BA79" s="162"/>
      <c r="BB79" s="162"/>
      <c r="BC79" s="162"/>
      <c r="BD79" s="239"/>
      <c r="BE79" s="238"/>
      <c r="BF79" s="102"/>
      <c r="BG79" s="102"/>
      <c r="BH79" s="102"/>
      <c r="BI79" s="102"/>
      <c r="BJ79" s="102"/>
    </row>
    <row r="80" spans="2:62" ht="20.25" customHeight="1">
      <c r="B80" s="14"/>
      <c r="C80" s="28"/>
      <c r="D80" s="28"/>
      <c r="E80" s="28"/>
      <c r="F80" s="28"/>
      <c r="G80" s="28"/>
      <c r="H80" s="28"/>
      <c r="I80" s="61"/>
      <c r="J80" s="74"/>
      <c r="K80" s="80" t="s">
        <v>145</v>
      </c>
      <c r="L80" s="80"/>
      <c r="M80" s="80" t="s">
        <v>147</v>
      </c>
      <c r="N80" s="80"/>
      <c r="O80" s="80"/>
      <c r="P80" s="80"/>
      <c r="Q80" s="74"/>
      <c r="R80" s="111" t="s">
        <v>148</v>
      </c>
      <c r="S80" s="111"/>
      <c r="T80" s="111"/>
      <c r="U80" s="111"/>
      <c r="V80" s="86"/>
      <c r="W80" s="158" t="s">
        <v>146</v>
      </c>
      <c r="X80" s="158"/>
      <c r="Y80" s="62"/>
      <c r="Z80" s="162"/>
      <c r="AA80" s="80" t="s">
        <v>145</v>
      </c>
      <c r="AB80" s="80"/>
      <c r="AC80" s="80" t="s">
        <v>147</v>
      </c>
      <c r="AD80" s="80"/>
      <c r="AE80" s="80"/>
      <c r="AF80" s="80"/>
      <c r="AG80" s="74"/>
      <c r="AH80" s="111" t="s">
        <v>148</v>
      </c>
      <c r="AI80" s="111"/>
      <c r="AJ80" s="111"/>
      <c r="AK80" s="111"/>
      <c r="AL80" s="86"/>
      <c r="AM80" s="158" t="s">
        <v>146</v>
      </c>
      <c r="AN80" s="158"/>
      <c r="AO80" s="162"/>
      <c r="AP80" s="162"/>
      <c r="AQ80" s="162"/>
      <c r="AR80" s="162"/>
      <c r="AS80" s="162"/>
      <c r="AT80" s="162"/>
      <c r="AU80" s="162"/>
      <c r="AV80" s="162"/>
      <c r="AW80" s="162"/>
      <c r="AX80" s="162"/>
      <c r="AY80" s="162"/>
      <c r="AZ80" s="162"/>
      <c r="BA80" s="162"/>
      <c r="BB80" s="162"/>
      <c r="BC80" s="162"/>
      <c r="BD80" s="239"/>
      <c r="BE80" s="238"/>
      <c r="BF80" s="60"/>
      <c r="BG80" s="60"/>
      <c r="BH80" s="60"/>
      <c r="BI80" s="60"/>
      <c r="BJ80" s="102"/>
    </row>
    <row r="81" spans="2:62" ht="20.25" customHeight="1">
      <c r="B81" s="14"/>
      <c r="C81" s="28"/>
      <c r="D81" s="28"/>
      <c r="E81" s="28"/>
      <c r="F81" s="28"/>
      <c r="G81" s="28"/>
      <c r="H81" s="28"/>
      <c r="I81" s="61"/>
      <c r="J81" s="74"/>
      <c r="K81" s="81"/>
      <c r="L81" s="81"/>
      <c r="M81" s="81" t="s">
        <v>149</v>
      </c>
      <c r="N81" s="81"/>
      <c r="O81" s="81" t="s">
        <v>60</v>
      </c>
      <c r="P81" s="81"/>
      <c r="Q81" s="74"/>
      <c r="R81" s="81" t="s">
        <v>149</v>
      </c>
      <c r="S81" s="81"/>
      <c r="T81" s="81" t="s">
        <v>60</v>
      </c>
      <c r="U81" s="81"/>
      <c r="V81" s="86"/>
      <c r="W81" s="158" t="s">
        <v>21</v>
      </c>
      <c r="X81" s="158"/>
      <c r="Y81" s="62"/>
      <c r="Z81" s="162"/>
      <c r="AA81" s="81"/>
      <c r="AB81" s="81"/>
      <c r="AC81" s="81" t="s">
        <v>149</v>
      </c>
      <c r="AD81" s="81"/>
      <c r="AE81" s="81" t="s">
        <v>60</v>
      </c>
      <c r="AF81" s="81"/>
      <c r="AG81" s="74"/>
      <c r="AH81" s="81" t="s">
        <v>149</v>
      </c>
      <c r="AI81" s="81"/>
      <c r="AJ81" s="81" t="s">
        <v>60</v>
      </c>
      <c r="AK81" s="81"/>
      <c r="AL81" s="86"/>
      <c r="AM81" s="158" t="s">
        <v>21</v>
      </c>
      <c r="AN81" s="158"/>
      <c r="AO81" s="162"/>
      <c r="AP81" s="162"/>
      <c r="AQ81" s="201" t="s">
        <v>129</v>
      </c>
      <c r="AR81" s="201"/>
      <c r="AS81" s="201"/>
      <c r="AT81" s="201"/>
      <c r="AU81" s="86"/>
      <c r="AV81" s="158" t="s">
        <v>131</v>
      </c>
      <c r="AW81" s="201"/>
      <c r="AX81" s="201"/>
      <c r="AY81" s="201"/>
      <c r="AZ81" s="86"/>
      <c r="BA81" s="81" t="s">
        <v>150</v>
      </c>
      <c r="BB81" s="81"/>
      <c r="BC81" s="81"/>
      <c r="BD81" s="81"/>
      <c r="BE81" s="238"/>
      <c r="BF81" s="251"/>
      <c r="BG81" s="251"/>
      <c r="BH81" s="251"/>
      <c r="BI81" s="251"/>
      <c r="BJ81" s="102"/>
    </row>
    <row r="82" spans="2:62" ht="20.25" customHeight="1">
      <c r="B82" s="14"/>
      <c r="C82" s="28"/>
      <c r="D82" s="28"/>
      <c r="E82" s="28"/>
      <c r="F82" s="28"/>
      <c r="G82" s="28"/>
      <c r="H82" s="28"/>
      <c r="I82" s="61"/>
      <c r="J82" s="74"/>
      <c r="K82" s="82" t="s">
        <v>18</v>
      </c>
      <c r="L82" s="82"/>
      <c r="M82" s="96">
        <f>SUMIFS($BB$17:$BB$76,$F$17:$F$76,"看護職員",$H$17:$H$76,"A")</f>
        <v>480</v>
      </c>
      <c r="N82" s="96"/>
      <c r="O82" s="96">
        <f>SUMIFS($BD$17:$BD$76,$F$17:$F$76,"看護職員",$H$17:$H$76,"A")</f>
        <v>120</v>
      </c>
      <c r="P82" s="96"/>
      <c r="Q82" s="108"/>
      <c r="R82" s="112">
        <v>0</v>
      </c>
      <c r="S82" s="112"/>
      <c r="T82" s="112">
        <v>0</v>
      </c>
      <c r="U82" s="112"/>
      <c r="V82" s="147"/>
      <c r="W82" s="159">
        <v>3</v>
      </c>
      <c r="X82" s="169"/>
      <c r="Y82" s="62"/>
      <c r="Z82" s="162"/>
      <c r="AA82" s="82" t="s">
        <v>18</v>
      </c>
      <c r="AB82" s="82"/>
      <c r="AC82" s="96">
        <f>SUMIFS($BB$17:$BB$76,$F$17:$F$76,"介護職員",$H$17:$H$76,"A")</f>
        <v>2720</v>
      </c>
      <c r="AD82" s="96"/>
      <c r="AE82" s="96">
        <f>SUMIFS($BD$17:$BD$76,$F$17:$F$76,"介護職員",$H$17:$H$76,"A")</f>
        <v>680</v>
      </c>
      <c r="AF82" s="96"/>
      <c r="AG82" s="108"/>
      <c r="AH82" s="112">
        <v>0</v>
      </c>
      <c r="AI82" s="112"/>
      <c r="AJ82" s="112">
        <v>0</v>
      </c>
      <c r="AK82" s="112"/>
      <c r="AL82" s="147"/>
      <c r="AM82" s="159">
        <v>17</v>
      </c>
      <c r="AN82" s="169"/>
      <c r="AO82" s="162"/>
      <c r="AP82" s="162"/>
      <c r="AQ82" s="202">
        <f>U96</f>
        <v>3.5</v>
      </c>
      <c r="AR82" s="82"/>
      <c r="AS82" s="82"/>
      <c r="AT82" s="82"/>
      <c r="AU82" s="80" t="s">
        <v>161</v>
      </c>
      <c r="AV82" s="202">
        <f>AK96</f>
        <v>20.2</v>
      </c>
      <c r="AW82" s="82"/>
      <c r="AX82" s="82"/>
      <c r="AY82" s="82"/>
      <c r="AZ82" s="80" t="s">
        <v>155</v>
      </c>
      <c r="BA82" s="136">
        <f>ROUNDDOWN(AQ82+AV82,1)</f>
        <v>23.7</v>
      </c>
      <c r="BB82" s="136"/>
      <c r="BC82" s="136"/>
      <c r="BD82" s="136"/>
      <c r="BE82" s="238"/>
      <c r="BF82" s="252"/>
      <c r="BG82" s="252"/>
      <c r="BH82" s="252"/>
      <c r="BI82" s="252"/>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47"/>
      <c r="W83" s="159">
        <v>0</v>
      </c>
      <c r="X83" s="169"/>
      <c r="Y83" s="62"/>
      <c r="Z83" s="162"/>
      <c r="AA83" s="82" t="s">
        <v>12</v>
      </c>
      <c r="AB83" s="82"/>
      <c r="AC83" s="96">
        <f>SUMIFS($BB$17:$BB$76,$F$17:$F$76,"介護職員",$H$17:$H$76,"B")</f>
        <v>0</v>
      </c>
      <c r="AD83" s="96"/>
      <c r="AE83" s="96">
        <f>SUMIFS($BD$17:$BD$76,$F$17:$F$76,"介護職員",$H$17:$H$76,"B")</f>
        <v>0</v>
      </c>
      <c r="AF83" s="96"/>
      <c r="AG83" s="108"/>
      <c r="AH83" s="112">
        <v>0</v>
      </c>
      <c r="AI83" s="112"/>
      <c r="AJ83" s="112">
        <v>0</v>
      </c>
      <c r="AK83" s="112"/>
      <c r="AL83" s="147"/>
      <c r="AM83" s="159">
        <v>0</v>
      </c>
      <c r="AN83" s="169"/>
      <c r="AO83" s="162"/>
      <c r="AP83" s="162"/>
      <c r="AQ83" s="162"/>
      <c r="AR83" s="162"/>
      <c r="AS83" s="162"/>
      <c r="AT83" s="162"/>
      <c r="AU83" s="162"/>
      <c r="AV83" s="162"/>
      <c r="AW83" s="162"/>
      <c r="AX83" s="162"/>
      <c r="AY83" s="162"/>
      <c r="AZ83" s="162"/>
      <c r="BA83" s="162"/>
      <c r="BB83" s="162"/>
      <c r="BC83" s="162"/>
      <c r="BD83" s="239"/>
      <c r="BE83" s="238"/>
      <c r="BF83" s="102"/>
      <c r="BG83" s="102"/>
      <c r="BH83" s="102"/>
      <c r="BI83" s="102"/>
      <c r="BJ83" s="102"/>
    </row>
    <row r="84" spans="2:62" ht="20.25" customHeight="1">
      <c r="B84" s="14"/>
      <c r="C84" s="28"/>
      <c r="D84" s="28"/>
      <c r="E84" s="28"/>
      <c r="F84" s="28"/>
      <c r="G84" s="28"/>
      <c r="H84" s="28"/>
      <c r="I84" s="61"/>
      <c r="J84" s="74"/>
      <c r="K84" s="82" t="s">
        <v>16</v>
      </c>
      <c r="L84" s="82"/>
      <c r="M84" s="96">
        <f>SUMIFS($BB$17:$BB$76,$F$17:$F$76,"看護職員",$H$17:$H$76,"C")</f>
        <v>0</v>
      </c>
      <c r="N84" s="96"/>
      <c r="O84" s="96">
        <f>SUMIFS($BD$17:$BD$76,$F$17:$F$76,"看護職員",$H$17:$H$76,"C")</f>
        <v>0</v>
      </c>
      <c r="P84" s="96"/>
      <c r="Q84" s="108"/>
      <c r="R84" s="112">
        <v>0</v>
      </c>
      <c r="S84" s="112"/>
      <c r="T84" s="112">
        <v>0</v>
      </c>
      <c r="U84" s="112"/>
      <c r="V84" s="147"/>
      <c r="W84" s="160" t="s">
        <v>63</v>
      </c>
      <c r="X84" s="170"/>
      <c r="Y84" s="62"/>
      <c r="Z84" s="162"/>
      <c r="AA84" s="82" t="s">
        <v>16</v>
      </c>
      <c r="AB84" s="82"/>
      <c r="AC84" s="96">
        <f>SUMIFS($BB$17:$BB$76,$F$17:$F$76,"介護職員",$H$17:$H$76,"C")</f>
        <v>512</v>
      </c>
      <c r="AD84" s="96"/>
      <c r="AE84" s="96">
        <f>SUMIFS($BD$17:$BD$76,$F$17:$F$76,"介護職員",$H$17:$H$76,"C")</f>
        <v>128</v>
      </c>
      <c r="AF84" s="96"/>
      <c r="AG84" s="108"/>
      <c r="AH84" s="112">
        <v>512</v>
      </c>
      <c r="AI84" s="112"/>
      <c r="AJ84" s="112">
        <v>128</v>
      </c>
      <c r="AK84" s="112"/>
      <c r="AL84" s="147"/>
      <c r="AM84" s="160" t="s">
        <v>63</v>
      </c>
      <c r="AN84" s="170"/>
      <c r="AO84" s="162"/>
      <c r="AP84" s="162"/>
      <c r="AQ84" s="162"/>
      <c r="AR84" s="162"/>
      <c r="AS84" s="162"/>
      <c r="AT84" s="162"/>
      <c r="AU84" s="162"/>
      <c r="AV84" s="162"/>
      <c r="AW84" s="162"/>
      <c r="AX84" s="162"/>
      <c r="AY84" s="162"/>
      <c r="AZ84" s="162"/>
      <c r="BA84" s="162"/>
      <c r="BB84" s="162"/>
      <c r="BC84" s="162"/>
      <c r="BD84" s="239"/>
      <c r="BE84" s="238"/>
      <c r="BF84" s="102"/>
      <c r="BG84" s="102"/>
      <c r="BH84" s="102"/>
      <c r="BI84" s="102"/>
      <c r="BJ84" s="102"/>
    </row>
    <row r="85" spans="2:62" ht="20.25" customHeight="1">
      <c r="B85" s="14"/>
      <c r="C85" s="28"/>
      <c r="D85" s="28"/>
      <c r="E85" s="28"/>
      <c r="F85" s="28"/>
      <c r="G85" s="28"/>
      <c r="H85" s="28"/>
      <c r="I85" s="61"/>
      <c r="J85" s="74"/>
      <c r="K85" s="82" t="s">
        <v>22</v>
      </c>
      <c r="L85" s="82"/>
      <c r="M85" s="96">
        <f>SUMIFS($BB$17:$BB$76,$F$17:$F$76,"看護職員",$H$17:$H$76,"D")</f>
        <v>0</v>
      </c>
      <c r="N85" s="96"/>
      <c r="O85" s="96">
        <f>SUMIFS($BD$17:$BD$76,$F$17:$F$76,"看護職員",$H$17:$H$76,"D")</f>
        <v>0</v>
      </c>
      <c r="P85" s="96"/>
      <c r="Q85" s="108"/>
      <c r="R85" s="112">
        <v>0</v>
      </c>
      <c r="S85" s="112"/>
      <c r="T85" s="112">
        <v>0</v>
      </c>
      <c r="U85" s="112"/>
      <c r="V85" s="147"/>
      <c r="W85" s="160" t="s">
        <v>63</v>
      </c>
      <c r="X85" s="170"/>
      <c r="Y85" s="62"/>
      <c r="Z85" s="162"/>
      <c r="AA85" s="82" t="s">
        <v>22</v>
      </c>
      <c r="AB85" s="82"/>
      <c r="AC85" s="96">
        <f>SUMIFS($BB$17:$BB$76,$F$17:$F$76,"介護職員",$H$17:$H$76,"D")</f>
        <v>0</v>
      </c>
      <c r="AD85" s="96"/>
      <c r="AE85" s="96">
        <f>SUMIFS($BD$17:$BD$76,$F$17:$F$76,"介護職員",$H$17:$H$76,"D")</f>
        <v>0</v>
      </c>
      <c r="AF85" s="96"/>
      <c r="AG85" s="108"/>
      <c r="AH85" s="112">
        <v>0</v>
      </c>
      <c r="AI85" s="112"/>
      <c r="AJ85" s="112">
        <v>0</v>
      </c>
      <c r="AK85" s="112"/>
      <c r="AL85" s="147"/>
      <c r="AM85" s="160" t="s">
        <v>63</v>
      </c>
      <c r="AN85" s="170"/>
      <c r="AO85" s="162"/>
      <c r="AP85" s="162"/>
      <c r="AQ85" s="74" t="s">
        <v>162</v>
      </c>
      <c r="AR85" s="74"/>
      <c r="AS85" s="74"/>
      <c r="AT85" s="74"/>
      <c r="AU85" s="74"/>
      <c r="AV85" s="74"/>
      <c r="AW85" s="162"/>
      <c r="AX85" s="162"/>
      <c r="AY85" s="162"/>
      <c r="AZ85" s="162"/>
      <c r="BA85" s="162"/>
      <c r="BB85" s="162"/>
      <c r="BC85" s="162"/>
      <c r="BD85" s="239"/>
      <c r="BE85" s="238"/>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47"/>
      <c r="W86" s="161">
        <f>SUM(W82:X83)</f>
        <v>3</v>
      </c>
      <c r="X86" s="171"/>
      <c r="Y86" s="62"/>
      <c r="Z86" s="162"/>
      <c r="AA86" s="82" t="s">
        <v>150</v>
      </c>
      <c r="AB86" s="82"/>
      <c r="AC86" s="96">
        <f>SUM(AC82:AD85)</f>
        <v>3232</v>
      </c>
      <c r="AD86" s="96"/>
      <c r="AE86" s="96">
        <f>SUM(AE82:AF85)</f>
        <v>808</v>
      </c>
      <c r="AF86" s="96"/>
      <c r="AG86" s="108"/>
      <c r="AH86" s="96">
        <f>SUM(AH82:AI85)</f>
        <v>512</v>
      </c>
      <c r="AI86" s="96"/>
      <c r="AJ86" s="96">
        <f>SUM(AJ82:AK85)</f>
        <v>128</v>
      </c>
      <c r="AK86" s="96"/>
      <c r="AL86" s="147"/>
      <c r="AM86" s="161">
        <f>SUM(AM82:AN83)</f>
        <v>17</v>
      </c>
      <c r="AN86" s="171"/>
      <c r="AO86" s="162"/>
      <c r="AP86" s="162"/>
      <c r="AQ86" s="82" t="s">
        <v>3</v>
      </c>
      <c r="AR86" s="82"/>
      <c r="AS86" s="82" t="s">
        <v>6</v>
      </c>
      <c r="AT86" s="82"/>
      <c r="AU86" s="82"/>
      <c r="AV86" s="82"/>
      <c r="AW86" s="162"/>
      <c r="AX86" s="162"/>
      <c r="AY86" s="162"/>
      <c r="AZ86" s="162"/>
      <c r="BA86" s="162"/>
      <c r="BB86" s="162"/>
      <c r="BC86" s="162"/>
      <c r="BD86" s="239"/>
      <c r="BE86" s="238"/>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48"/>
      <c r="W87" s="162"/>
      <c r="X87" s="162"/>
      <c r="Y87" s="162"/>
      <c r="Z87" s="162"/>
      <c r="AA87" s="83"/>
      <c r="AB87" s="83"/>
      <c r="AC87" s="83"/>
      <c r="AD87" s="83"/>
      <c r="AE87" s="103"/>
      <c r="AF87" s="103"/>
      <c r="AG87" s="103"/>
      <c r="AH87" s="113"/>
      <c r="AI87" s="113"/>
      <c r="AJ87" s="113"/>
      <c r="AK87" s="113"/>
      <c r="AL87" s="148"/>
      <c r="AM87" s="162"/>
      <c r="AN87" s="162"/>
      <c r="AO87" s="162"/>
      <c r="AP87" s="162"/>
      <c r="AQ87" s="82" t="s">
        <v>18</v>
      </c>
      <c r="AR87" s="82"/>
      <c r="AS87" s="82" t="s">
        <v>123</v>
      </c>
      <c r="AT87" s="82"/>
      <c r="AU87" s="82"/>
      <c r="AV87" s="82"/>
      <c r="AW87" s="162"/>
      <c r="AX87" s="162"/>
      <c r="AY87" s="162"/>
      <c r="AZ87" s="162"/>
      <c r="BA87" s="162"/>
      <c r="BB87" s="162"/>
      <c r="BC87" s="162"/>
      <c r="BD87" s="239"/>
      <c r="BE87" s="238"/>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8"/>
      <c r="U88" s="128"/>
      <c r="V88" s="74"/>
      <c r="W88" s="74"/>
      <c r="X88" s="74"/>
      <c r="Y88" s="162"/>
      <c r="Z88" s="162"/>
      <c r="AA88" s="84" t="s">
        <v>152</v>
      </c>
      <c r="AB88" s="74"/>
      <c r="AC88" s="74"/>
      <c r="AD88" s="74"/>
      <c r="AE88" s="74"/>
      <c r="AF88" s="74"/>
      <c r="AG88" s="109" t="s">
        <v>205</v>
      </c>
      <c r="AH88" s="195" t="str">
        <f>R88</f>
        <v>週</v>
      </c>
      <c r="AI88" s="196"/>
      <c r="AJ88" s="128"/>
      <c r="AK88" s="128"/>
      <c r="AL88" s="74"/>
      <c r="AM88" s="74"/>
      <c r="AN88" s="74"/>
      <c r="AO88" s="162"/>
      <c r="AP88" s="162"/>
      <c r="AQ88" s="82" t="s">
        <v>12</v>
      </c>
      <c r="AR88" s="82"/>
      <c r="AS88" s="82" t="s">
        <v>124</v>
      </c>
      <c r="AT88" s="82"/>
      <c r="AU88" s="82"/>
      <c r="AV88" s="82"/>
      <c r="AW88" s="162"/>
      <c r="AX88" s="162"/>
      <c r="AY88" s="162"/>
      <c r="AZ88" s="162"/>
      <c r="BA88" s="162"/>
      <c r="BB88" s="162"/>
      <c r="BC88" s="162"/>
      <c r="BD88" s="239"/>
      <c r="BE88" s="238"/>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59</v>
      </c>
      <c r="Q89" s="74"/>
      <c r="R89" s="74"/>
      <c r="S89" s="74"/>
      <c r="T89" s="84"/>
      <c r="U89" s="74"/>
      <c r="V89" s="74"/>
      <c r="W89" s="74"/>
      <c r="X89" s="74"/>
      <c r="Y89" s="162"/>
      <c r="Z89" s="162"/>
      <c r="AA89" s="74" t="s">
        <v>153</v>
      </c>
      <c r="AB89" s="74"/>
      <c r="AC89" s="74"/>
      <c r="AD89" s="74"/>
      <c r="AE89" s="74"/>
      <c r="AF89" s="74" t="s">
        <v>59</v>
      </c>
      <c r="AG89" s="74"/>
      <c r="AH89" s="74"/>
      <c r="AI89" s="74"/>
      <c r="AJ89" s="84"/>
      <c r="AK89" s="74"/>
      <c r="AL89" s="74"/>
      <c r="AM89" s="74"/>
      <c r="AN89" s="74"/>
      <c r="AO89" s="162"/>
      <c r="AP89" s="162"/>
      <c r="AQ89" s="82" t="s">
        <v>16</v>
      </c>
      <c r="AR89" s="82"/>
      <c r="AS89" s="82" t="s">
        <v>125</v>
      </c>
      <c r="AT89" s="82"/>
      <c r="AU89" s="82"/>
      <c r="AV89" s="82"/>
      <c r="AW89" s="162"/>
      <c r="AX89" s="162"/>
      <c r="AY89" s="162"/>
      <c r="AZ89" s="162"/>
      <c r="BA89" s="162"/>
      <c r="BB89" s="162"/>
      <c r="BC89" s="162"/>
      <c r="BD89" s="239"/>
      <c r="BE89" s="238"/>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2"/>
      <c r="Z90" s="162"/>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2"/>
      <c r="AP90" s="162"/>
      <c r="AQ90" s="82" t="s">
        <v>22</v>
      </c>
      <c r="AR90" s="82"/>
      <c r="AS90" s="82" t="s">
        <v>31</v>
      </c>
      <c r="AT90" s="82"/>
      <c r="AU90" s="82"/>
      <c r="AV90" s="82"/>
      <c r="AW90" s="162"/>
      <c r="AX90" s="162"/>
      <c r="AY90" s="162"/>
      <c r="AZ90" s="162"/>
      <c r="BA90" s="162"/>
      <c r="BB90" s="162"/>
      <c r="BC90" s="162"/>
      <c r="BD90" s="239"/>
      <c r="BE90" s="238"/>
      <c r="BF90" s="102"/>
      <c r="BG90" s="102"/>
      <c r="BH90" s="102"/>
      <c r="BI90" s="102"/>
      <c r="BJ90" s="102"/>
    </row>
    <row r="91" spans="2:62" ht="20.25" customHeight="1">
      <c r="I91" s="62"/>
      <c r="J91" s="62"/>
      <c r="K91" s="85">
        <f>IF($R$88="週",T86,R86)</f>
        <v>20</v>
      </c>
      <c r="L91" s="85"/>
      <c r="M91" s="85"/>
      <c r="N91" s="85"/>
      <c r="O91" s="80" t="s">
        <v>130</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130</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184</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146</v>
      </c>
      <c r="L94" s="74"/>
      <c r="M94" s="74"/>
      <c r="N94" s="74"/>
      <c r="O94" s="74"/>
      <c r="P94" s="74"/>
      <c r="Q94" s="74"/>
      <c r="R94" s="74"/>
      <c r="S94" s="74"/>
      <c r="T94" s="84"/>
      <c r="U94" s="80"/>
      <c r="V94" s="80"/>
      <c r="W94" s="80"/>
      <c r="X94" s="80"/>
      <c r="Y94" s="62"/>
      <c r="Z94" s="62"/>
      <c r="AA94" s="74" t="s">
        <v>146</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6">
        <f>ROUNDDOWN(K96+P96,1)</f>
        <v>3.5</v>
      </c>
      <c r="V96" s="136"/>
      <c r="W96" s="136"/>
      <c r="X96" s="136"/>
      <c r="Y96" s="172"/>
      <c r="Z96" s="172"/>
      <c r="AA96" s="173">
        <f>AM86</f>
        <v>17</v>
      </c>
      <c r="AB96" s="173"/>
      <c r="AC96" s="173"/>
      <c r="AD96" s="173"/>
      <c r="AE96" s="148" t="s">
        <v>161</v>
      </c>
      <c r="AF96" s="193">
        <f>AK91</f>
        <v>3.2</v>
      </c>
      <c r="AG96" s="193"/>
      <c r="AH96" s="193"/>
      <c r="AI96" s="193"/>
      <c r="AJ96" s="148" t="s">
        <v>155</v>
      </c>
      <c r="AK96" s="136">
        <f>ROUNDDOWN(AA96+AF96,1)</f>
        <v>20.2</v>
      </c>
      <c r="AL96" s="136"/>
      <c r="AM96" s="136"/>
      <c r="AN96" s="136"/>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3:59">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3:12">
      <c r="C145" s="30"/>
      <c r="D145" s="30"/>
      <c r="E145" s="30"/>
      <c r="F145" s="30"/>
      <c r="G145" s="30"/>
      <c r="H145" s="30"/>
      <c r="I145" s="30"/>
      <c r="J145" s="30"/>
      <c r="K145" s="29"/>
      <c r="L145" s="29"/>
    </row>
    <row r="146" spans="3:12">
      <c r="C146" s="30"/>
      <c r="D146" s="30"/>
      <c r="E146" s="30"/>
      <c r="F146" s="30"/>
      <c r="G146" s="30"/>
      <c r="H146" s="30"/>
      <c r="I146" s="30"/>
      <c r="J146" s="30"/>
      <c r="K146" s="29"/>
      <c r="L146" s="29"/>
    </row>
    <row r="147" spans="3:12">
      <c r="C147" s="29"/>
      <c r="D147" s="29"/>
      <c r="E147" s="29"/>
      <c r="F147" s="29"/>
      <c r="G147" s="29"/>
      <c r="H147" s="29"/>
      <c r="I147" s="29"/>
      <c r="J147" s="29"/>
    </row>
    <row r="148" spans="3:12">
      <c r="C148" s="29"/>
      <c r="D148" s="29"/>
      <c r="E148" s="29"/>
      <c r="F148" s="29"/>
      <c r="G148" s="29"/>
      <c r="H148" s="29"/>
      <c r="I148" s="29"/>
      <c r="J148" s="29"/>
    </row>
    <row r="149" spans="3:12">
      <c r="C149" s="29"/>
      <c r="D149" s="29"/>
      <c r="E149" s="29"/>
      <c r="F149" s="29"/>
      <c r="G149" s="29"/>
      <c r="H149" s="29"/>
      <c r="I149" s="29"/>
      <c r="J149" s="29"/>
    </row>
    <row r="150" spans="3:12">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5.5"/>
  <cols>
    <col min="1" max="1" width="1.59765625" style="269" customWidth="1"/>
    <col min="2" max="2" width="5.59765625" style="270" customWidth="1"/>
    <col min="3" max="3" width="10.59765625" style="270" customWidth="1"/>
    <col min="4" max="4" width="10.59765625" style="270" hidden="1" customWidth="1"/>
    <col min="5" max="5" width="3.3984375" style="270" bestFit="1" customWidth="1"/>
    <col min="6" max="6" width="15.59765625" style="269" customWidth="1"/>
    <col min="7" max="7" width="3.3984375" style="269" bestFit="1" customWidth="1"/>
    <col min="8" max="8" width="15.59765625" style="269" customWidth="1"/>
    <col min="9" max="9" width="3.3984375" style="269" bestFit="1" customWidth="1"/>
    <col min="10" max="10" width="15.59765625" style="270" customWidth="1"/>
    <col min="11" max="11" width="3.3984375" style="269" bestFit="1" customWidth="1"/>
    <col min="12" max="12" width="15.59765625" style="269" customWidth="1"/>
    <col min="13" max="13" width="3.3984375" style="269" customWidth="1"/>
    <col min="14" max="14" width="50.59765625" style="269" customWidth="1"/>
    <col min="15" max="16384" width="9" style="269"/>
  </cols>
  <sheetData>
    <row r="1" spans="2:14">
      <c r="B1" s="271" t="s">
        <v>57</v>
      </c>
    </row>
    <row r="2" spans="2:14">
      <c r="B2" s="272" t="s">
        <v>62</v>
      </c>
      <c r="F2" s="273"/>
      <c r="G2" s="284"/>
      <c r="H2" s="284"/>
      <c r="I2" s="284"/>
      <c r="J2" s="280"/>
      <c r="K2" s="284"/>
      <c r="L2" s="284"/>
    </row>
    <row r="3" spans="2:14">
      <c r="B3" s="273" t="s">
        <v>190</v>
      </c>
      <c r="F3" s="280" t="s">
        <v>191</v>
      </c>
      <c r="G3" s="284"/>
      <c r="H3" s="284"/>
      <c r="I3" s="284"/>
      <c r="J3" s="280"/>
      <c r="K3" s="284"/>
      <c r="L3" s="284"/>
    </row>
    <row r="4" spans="2:14">
      <c r="B4" s="272"/>
      <c r="F4" s="281" t="s">
        <v>37</v>
      </c>
      <c r="G4" s="281"/>
      <c r="H4" s="281"/>
      <c r="I4" s="281"/>
      <c r="J4" s="281"/>
      <c r="K4" s="281"/>
      <c r="L4" s="281"/>
      <c r="N4" s="281" t="s">
        <v>197</v>
      </c>
    </row>
    <row r="5" spans="2:14">
      <c r="B5" s="270" t="s">
        <v>40</v>
      </c>
      <c r="C5" s="270" t="s">
        <v>3</v>
      </c>
      <c r="F5" s="270" t="s">
        <v>198</v>
      </c>
      <c r="G5" s="270"/>
      <c r="H5" s="270" t="s">
        <v>199</v>
      </c>
      <c r="J5" s="270" t="s">
        <v>1</v>
      </c>
      <c r="L5" s="270" t="s">
        <v>37</v>
      </c>
      <c r="N5" s="281"/>
    </row>
    <row r="6" spans="2:14">
      <c r="B6" s="274">
        <v>1</v>
      </c>
      <c r="C6" s="275" t="s">
        <v>66</v>
      </c>
      <c r="D6" s="279" t="str">
        <f t="shared" ref="D6:D38" si="0">C6</f>
        <v>a</v>
      </c>
      <c r="E6" s="274" t="s">
        <v>33</v>
      </c>
      <c r="F6" s="282">
        <v>0.29166666666666669</v>
      </c>
      <c r="G6" s="274" t="s">
        <v>15</v>
      </c>
      <c r="H6" s="282">
        <v>0.66666666666666652</v>
      </c>
      <c r="I6" s="285" t="s">
        <v>64</v>
      </c>
      <c r="J6" s="282">
        <v>4.1666666666666664e-002</v>
      </c>
      <c r="K6" s="286" t="s">
        <v>9</v>
      </c>
      <c r="L6" s="281">
        <f t="shared" ref="L6:L22" si="1">IF(OR(F6="",H6=""),"",(H6+IF(F6&gt;H6,1,0)-F6-J6)*24)</f>
        <v>7.9999999999999982</v>
      </c>
      <c r="N6" s="287"/>
    </row>
    <row r="7" spans="2:14">
      <c r="B7" s="274">
        <v>2</v>
      </c>
      <c r="C7" s="275" t="s">
        <v>43</v>
      </c>
      <c r="D7" s="279" t="str">
        <f t="shared" si="0"/>
        <v>b</v>
      </c>
      <c r="E7" s="274" t="s">
        <v>33</v>
      </c>
      <c r="F7" s="282">
        <v>0.375</v>
      </c>
      <c r="G7" s="274" t="s">
        <v>15</v>
      </c>
      <c r="H7" s="282">
        <v>0.75</v>
      </c>
      <c r="I7" s="285" t="s">
        <v>64</v>
      </c>
      <c r="J7" s="282">
        <v>4.1666666666666664e-002</v>
      </c>
      <c r="K7" s="286" t="s">
        <v>9</v>
      </c>
      <c r="L7" s="281">
        <f t="shared" si="1"/>
        <v>8</v>
      </c>
      <c r="N7" s="287"/>
    </row>
    <row r="8" spans="2:14">
      <c r="B8" s="274">
        <v>3</v>
      </c>
      <c r="C8" s="275" t="s">
        <v>68</v>
      </c>
      <c r="D8" s="279" t="str">
        <f t="shared" si="0"/>
        <v>c</v>
      </c>
      <c r="E8" s="274" t="s">
        <v>33</v>
      </c>
      <c r="F8" s="282">
        <v>0.41666666666666657</v>
      </c>
      <c r="G8" s="274" t="s">
        <v>15</v>
      </c>
      <c r="H8" s="282">
        <v>0.79166666666666652</v>
      </c>
      <c r="I8" s="285" t="s">
        <v>64</v>
      </c>
      <c r="J8" s="282">
        <v>4.1666666666666664e-002</v>
      </c>
      <c r="K8" s="286" t="s">
        <v>9</v>
      </c>
      <c r="L8" s="281">
        <f t="shared" si="1"/>
        <v>7.9999999999999982</v>
      </c>
      <c r="N8" s="287"/>
    </row>
    <row r="9" spans="2:14">
      <c r="B9" s="274">
        <v>4</v>
      </c>
      <c r="C9" s="275" t="s">
        <v>69</v>
      </c>
      <c r="D9" s="279" t="str">
        <f t="shared" si="0"/>
        <v>d</v>
      </c>
      <c r="E9" s="274" t="s">
        <v>33</v>
      </c>
      <c r="F9" s="282">
        <v>0.5</v>
      </c>
      <c r="G9" s="274" t="s">
        <v>15</v>
      </c>
      <c r="H9" s="282">
        <v>0.875</v>
      </c>
      <c r="I9" s="285" t="s">
        <v>64</v>
      </c>
      <c r="J9" s="282">
        <v>4.1666666666666664e-002</v>
      </c>
      <c r="K9" s="286" t="s">
        <v>9</v>
      </c>
      <c r="L9" s="281">
        <f t="shared" si="1"/>
        <v>8</v>
      </c>
      <c r="N9" s="287"/>
    </row>
    <row r="10" spans="2:14">
      <c r="B10" s="274">
        <v>5</v>
      </c>
      <c r="C10" s="275" t="s">
        <v>70</v>
      </c>
      <c r="D10" s="279" t="str">
        <f t="shared" si="0"/>
        <v>e</v>
      </c>
      <c r="E10" s="274" t="s">
        <v>33</v>
      </c>
      <c r="F10" s="282">
        <v>0.375</v>
      </c>
      <c r="G10" s="274" t="s">
        <v>15</v>
      </c>
      <c r="H10" s="282">
        <v>0.54166666666666652</v>
      </c>
      <c r="I10" s="285" t="s">
        <v>64</v>
      </c>
      <c r="J10" s="282">
        <v>0</v>
      </c>
      <c r="K10" s="286" t="s">
        <v>9</v>
      </c>
      <c r="L10" s="281">
        <f t="shared" si="1"/>
        <v>3.9999999999999991</v>
      </c>
      <c r="N10" s="287"/>
    </row>
    <row r="11" spans="2:14">
      <c r="B11" s="274">
        <v>6</v>
      </c>
      <c r="C11" s="275" t="s">
        <v>53</v>
      </c>
      <c r="D11" s="279" t="str">
        <f t="shared" si="0"/>
        <v>f</v>
      </c>
      <c r="E11" s="274" t="s">
        <v>33</v>
      </c>
      <c r="F11" s="282">
        <v>0.54166666666666652</v>
      </c>
      <c r="G11" s="274" t="s">
        <v>15</v>
      </c>
      <c r="H11" s="282">
        <v>0.75</v>
      </c>
      <c r="I11" s="285" t="s">
        <v>64</v>
      </c>
      <c r="J11" s="282">
        <v>4.1666666666666664e-002</v>
      </c>
      <c r="K11" s="286" t="s">
        <v>9</v>
      </c>
      <c r="L11" s="281">
        <f t="shared" si="1"/>
        <v>4.0000000000000009</v>
      </c>
      <c r="N11" s="287"/>
    </row>
    <row r="12" spans="2:14">
      <c r="B12" s="274">
        <v>7</v>
      </c>
      <c r="C12" s="275" t="s">
        <v>71</v>
      </c>
      <c r="D12" s="279" t="str">
        <f t="shared" si="0"/>
        <v>g</v>
      </c>
      <c r="E12" s="274" t="s">
        <v>33</v>
      </c>
      <c r="F12" s="282">
        <v>0.58333333333333337</v>
      </c>
      <c r="G12" s="274" t="s">
        <v>15</v>
      </c>
      <c r="H12" s="282">
        <v>0.83333333333333315</v>
      </c>
      <c r="I12" s="285" t="s">
        <v>64</v>
      </c>
      <c r="J12" s="282">
        <v>0</v>
      </c>
      <c r="K12" s="286" t="s">
        <v>9</v>
      </c>
      <c r="L12" s="281">
        <f t="shared" si="1"/>
        <v>6</v>
      </c>
      <c r="N12" s="287"/>
    </row>
    <row r="13" spans="2:14">
      <c r="B13" s="274">
        <v>8</v>
      </c>
      <c r="C13" s="275" t="s">
        <v>65</v>
      </c>
      <c r="D13" s="279" t="str">
        <f t="shared" si="0"/>
        <v>h</v>
      </c>
      <c r="E13" s="274" t="s">
        <v>33</v>
      </c>
      <c r="F13" s="282">
        <v>0.66666666666666652</v>
      </c>
      <c r="G13" s="274" t="s">
        <v>15</v>
      </c>
      <c r="H13" s="282">
        <v>1</v>
      </c>
      <c r="I13" s="285" t="s">
        <v>64</v>
      </c>
      <c r="J13" s="282">
        <v>0</v>
      </c>
      <c r="K13" s="286" t="s">
        <v>9</v>
      </c>
      <c r="L13" s="281">
        <f t="shared" si="1"/>
        <v>8</v>
      </c>
      <c r="N13" s="287" t="s">
        <v>207</v>
      </c>
    </row>
    <row r="14" spans="2:14">
      <c r="B14" s="274">
        <v>9</v>
      </c>
      <c r="C14" s="275" t="s">
        <v>58</v>
      </c>
      <c r="D14" s="279" t="str">
        <f t="shared" si="0"/>
        <v>i</v>
      </c>
      <c r="E14" s="274" t="s">
        <v>33</v>
      </c>
      <c r="F14" s="282">
        <v>0</v>
      </c>
      <c r="G14" s="274" t="s">
        <v>15</v>
      </c>
      <c r="H14" s="282">
        <v>0.375</v>
      </c>
      <c r="I14" s="285" t="s">
        <v>64</v>
      </c>
      <c r="J14" s="282">
        <v>4.1666666666666664e-002</v>
      </c>
      <c r="K14" s="286" t="s">
        <v>9</v>
      </c>
      <c r="L14" s="281">
        <f t="shared" si="1"/>
        <v>8</v>
      </c>
      <c r="N14" s="287" t="s">
        <v>217</v>
      </c>
    </row>
    <row r="15" spans="2:14">
      <c r="B15" s="274">
        <v>10</v>
      </c>
      <c r="C15" s="275" t="s">
        <v>46</v>
      </c>
      <c r="D15" s="279" t="str">
        <f t="shared" si="0"/>
        <v>j</v>
      </c>
      <c r="E15" s="274" t="s">
        <v>33</v>
      </c>
      <c r="F15" s="282"/>
      <c r="G15" s="274" t="s">
        <v>15</v>
      </c>
      <c r="H15" s="282"/>
      <c r="I15" s="285" t="s">
        <v>64</v>
      </c>
      <c r="J15" s="282">
        <v>0</v>
      </c>
      <c r="K15" s="286" t="s">
        <v>9</v>
      </c>
      <c r="L15" s="281" t="str">
        <f t="shared" si="1"/>
        <v/>
      </c>
      <c r="N15" s="287"/>
    </row>
    <row r="16" spans="2:14">
      <c r="B16" s="274">
        <v>11</v>
      </c>
      <c r="C16" s="275" t="s">
        <v>72</v>
      </c>
      <c r="D16" s="279" t="str">
        <f t="shared" si="0"/>
        <v>k</v>
      </c>
      <c r="E16" s="274" t="s">
        <v>33</v>
      </c>
      <c r="F16" s="282"/>
      <c r="G16" s="274" t="s">
        <v>15</v>
      </c>
      <c r="H16" s="282"/>
      <c r="I16" s="285" t="s">
        <v>64</v>
      </c>
      <c r="J16" s="282">
        <v>0</v>
      </c>
      <c r="K16" s="286" t="s">
        <v>9</v>
      </c>
      <c r="L16" s="281" t="str">
        <f t="shared" si="1"/>
        <v/>
      </c>
      <c r="N16" s="287"/>
    </row>
    <row r="17" spans="2:14">
      <c r="B17" s="274">
        <v>12</v>
      </c>
      <c r="C17" s="275" t="s">
        <v>74</v>
      </c>
      <c r="D17" s="279" t="str">
        <f t="shared" si="0"/>
        <v>l</v>
      </c>
      <c r="E17" s="274" t="s">
        <v>33</v>
      </c>
      <c r="F17" s="282"/>
      <c r="G17" s="274" t="s">
        <v>15</v>
      </c>
      <c r="H17" s="282"/>
      <c r="I17" s="285" t="s">
        <v>64</v>
      </c>
      <c r="J17" s="282">
        <v>0</v>
      </c>
      <c r="K17" s="286" t="s">
        <v>9</v>
      </c>
      <c r="L17" s="281" t="str">
        <f t="shared" si="1"/>
        <v/>
      </c>
      <c r="N17" s="287"/>
    </row>
    <row r="18" spans="2:14">
      <c r="B18" s="274">
        <v>13</v>
      </c>
      <c r="C18" s="275" t="s">
        <v>10</v>
      </c>
      <c r="D18" s="279" t="str">
        <f t="shared" si="0"/>
        <v>m</v>
      </c>
      <c r="E18" s="274" t="s">
        <v>33</v>
      </c>
      <c r="F18" s="282"/>
      <c r="G18" s="274" t="s">
        <v>15</v>
      </c>
      <c r="H18" s="282"/>
      <c r="I18" s="285" t="s">
        <v>64</v>
      </c>
      <c r="J18" s="282">
        <v>0</v>
      </c>
      <c r="K18" s="286" t="s">
        <v>9</v>
      </c>
      <c r="L18" s="281" t="str">
        <f t="shared" si="1"/>
        <v/>
      </c>
      <c r="N18" s="287"/>
    </row>
    <row r="19" spans="2:14">
      <c r="B19" s="274">
        <v>14</v>
      </c>
      <c r="C19" s="275" t="s">
        <v>19</v>
      </c>
      <c r="D19" s="279" t="str">
        <f t="shared" si="0"/>
        <v>n</v>
      </c>
      <c r="E19" s="274" t="s">
        <v>33</v>
      </c>
      <c r="F19" s="282"/>
      <c r="G19" s="274" t="s">
        <v>15</v>
      </c>
      <c r="H19" s="282"/>
      <c r="I19" s="285" t="s">
        <v>64</v>
      </c>
      <c r="J19" s="282">
        <v>0</v>
      </c>
      <c r="K19" s="286" t="s">
        <v>9</v>
      </c>
      <c r="L19" s="281" t="str">
        <f t="shared" si="1"/>
        <v/>
      </c>
      <c r="N19" s="287"/>
    </row>
    <row r="20" spans="2:14">
      <c r="B20" s="274">
        <v>15</v>
      </c>
      <c r="C20" s="275" t="s">
        <v>35</v>
      </c>
      <c r="D20" s="279" t="str">
        <f t="shared" si="0"/>
        <v>o</v>
      </c>
      <c r="E20" s="274" t="s">
        <v>33</v>
      </c>
      <c r="F20" s="282"/>
      <c r="G20" s="274" t="s">
        <v>15</v>
      </c>
      <c r="H20" s="282"/>
      <c r="I20" s="285" t="s">
        <v>64</v>
      </c>
      <c r="J20" s="282">
        <v>0</v>
      </c>
      <c r="K20" s="286" t="s">
        <v>9</v>
      </c>
      <c r="L20" s="281" t="str">
        <f t="shared" si="1"/>
        <v/>
      </c>
      <c r="N20" s="287"/>
    </row>
    <row r="21" spans="2:14">
      <c r="B21" s="274">
        <v>16</v>
      </c>
      <c r="C21" s="275" t="s">
        <v>27</v>
      </c>
      <c r="D21" s="279" t="str">
        <f t="shared" si="0"/>
        <v>p</v>
      </c>
      <c r="E21" s="274" t="s">
        <v>33</v>
      </c>
      <c r="F21" s="282"/>
      <c r="G21" s="274" t="s">
        <v>15</v>
      </c>
      <c r="H21" s="282"/>
      <c r="I21" s="285" t="s">
        <v>64</v>
      </c>
      <c r="J21" s="282">
        <v>0</v>
      </c>
      <c r="K21" s="286" t="s">
        <v>9</v>
      </c>
      <c r="L21" s="281" t="str">
        <f t="shared" si="1"/>
        <v/>
      </c>
      <c r="N21" s="287"/>
    </row>
    <row r="22" spans="2:14">
      <c r="B22" s="274">
        <v>17</v>
      </c>
      <c r="C22" s="275" t="s">
        <v>76</v>
      </c>
      <c r="D22" s="279" t="str">
        <f t="shared" si="0"/>
        <v>q</v>
      </c>
      <c r="E22" s="274" t="s">
        <v>33</v>
      </c>
      <c r="F22" s="282"/>
      <c r="G22" s="274" t="s">
        <v>15</v>
      </c>
      <c r="H22" s="282"/>
      <c r="I22" s="285" t="s">
        <v>64</v>
      </c>
      <c r="J22" s="282">
        <v>0</v>
      </c>
      <c r="K22" s="286" t="s">
        <v>9</v>
      </c>
      <c r="L22" s="281" t="str">
        <f t="shared" si="1"/>
        <v/>
      </c>
      <c r="N22" s="287"/>
    </row>
    <row r="23" spans="2:14">
      <c r="B23" s="274">
        <v>18</v>
      </c>
      <c r="C23" s="275" t="s">
        <v>67</v>
      </c>
      <c r="D23" s="279" t="str">
        <f t="shared" si="0"/>
        <v>r</v>
      </c>
      <c r="E23" s="274" t="s">
        <v>33</v>
      </c>
      <c r="F23" s="283"/>
      <c r="G23" s="274" t="s">
        <v>15</v>
      </c>
      <c r="H23" s="283"/>
      <c r="I23" s="285" t="s">
        <v>64</v>
      </c>
      <c r="J23" s="283"/>
      <c r="K23" s="286" t="s">
        <v>9</v>
      </c>
      <c r="L23" s="275">
        <v>1</v>
      </c>
      <c r="N23" s="287"/>
    </row>
    <row r="24" spans="2:14">
      <c r="B24" s="274">
        <v>19</v>
      </c>
      <c r="C24" s="275" t="s">
        <v>77</v>
      </c>
      <c r="D24" s="279" t="str">
        <f t="shared" si="0"/>
        <v>s</v>
      </c>
      <c r="E24" s="274" t="s">
        <v>33</v>
      </c>
      <c r="F24" s="283"/>
      <c r="G24" s="274" t="s">
        <v>15</v>
      </c>
      <c r="H24" s="283"/>
      <c r="I24" s="285" t="s">
        <v>64</v>
      </c>
      <c r="J24" s="283"/>
      <c r="K24" s="286" t="s">
        <v>9</v>
      </c>
      <c r="L24" s="275">
        <v>2</v>
      </c>
      <c r="N24" s="287"/>
    </row>
    <row r="25" spans="2:14">
      <c r="B25" s="274">
        <v>20</v>
      </c>
      <c r="C25" s="275" t="s">
        <v>20</v>
      </c>
      <c r="D25" s="279" t="str">
        <f t="shared" si="0"/>
        <v>t</v>
      </c>
      <c r="E25" s="274" t="s">
        <v>33</v>
      </c>
      <c r="F25" s="283"/>
      <c r="G25" s="274" t="s">
        <v>15</v>
      </c>
      <c r="H25" s="283"/>
      <c r="I25" s="285" t="s">
        <v>64</v>
      </c>
      <c r="J25" s="283"/>
      <c r="K25" s="286" t="s">
        <v>9</v>
      </c>
      <c r="L25" s="275">
        <v>3</v>
      </c>
      <c r="N25" s="287"/>
    </row>
    <row r="26" spans="2:14">
      <c r="B26" s="274">
        <v>21</v>
      </c>
      <c r="C26" s="275" t="s">
        <v>79</v>
      </c>
      <c r="D26" s="279" t="str">
        <f t="shared" si="0"/>
        <v>u</v>
      </c>
      <c r="E26" s="274" t="s">
        <v>33</v>
      </c>
      <c r="F26" s="283"/>
      <c r="G26" s="274" t="s">
        <v>15</v>
      </c>
      <c r="H26" s="283"/>
      <c r="I26" s="285" t="s">
        <v>64</v>
      </c>
      <c r="J26" s="283"/>
      <c r="K26" s="286" t="s">
        <v>9</v>
      </c>
      <c r="L26" s="275">
        <v>4</v>
      </c>
      <c r="N26" s="287"/>
    </row>
    <row r="27" spans="2:14">
      <c r="B27" s="274">
        <v>22</v>
      </c>
      <c r="C27" s="275" t="s">
        <v>80</v>
      </c>
      <c r="D27" s="279" t="str">
        <f t="shared" si="0"/>
        <v>v</v>
      </c>
      <c r="E27" s="274" t="s">
        <v>33</v>
      </c>
      <c r="F27" s="283"/>
      <c r="G27" s="274" t="s">
        <v>15</v>
      </c>
      <c r="H27" s="283"/>
      <c r="I27" s="285" t="s">
        <v>64</v>
      </c>
      <c r="J27" s="283"/>
      <c r="K27" s="286" t="s">
        <v>9</v>
      </c>
      <c r="L27" s="275">
        <v>5</v>
      </c>
      <c r="N27" s="287"/>
    </row>
    <row r="28" spans="2:14">
      <c r="B28" s="274">
        <v>23</v>
      </c>
      <c r="C28" s="275" t="s">
        <v>61</v>
      </c>
      <c r="D28" s="279" t="str">
        <f t="shared" si="0"/>
        <v>w</v>
      </c>
      <c r="E28" s="274" t="s">
        <v>33</v>
      </c>
      <c r="F28" s="283"/>
      <c r="G28" s="274" t="s">
        <v>15</v>
      </c>
      <c r="H28" s="283"/>
      <c r="I28" s="285" t="s">
        <v>64</v>
      </c>
      <c r="J28" s="283"/>
      <c r="K28" s="286" t="s">
        <v>9</v>
      </c>
      <c r="L28" s="275">
        <v>6</v>
      </c>
      <c r="N28" s="287"/>
    </row>
    <row r="29" spans="2:14">
      <c r="B29" s="274">
        <v>24</v>
      </c>
      <c r="C29" s="275" t="s">
        <v>81</v>
      </c>
      <c r="D29" s="279" t="str">
        <f t="shared" si="0"/>
        <v>x</v>
      </c>
      <c r="E29" s="274" t="s">
        <v>33</v>
      </c>
      <c r="F29" s="283"/>
      <c r="G29" s="274" t="s">
        <v>15</v>
      </c>
      <c r="H29" s="283"/>
      <c r="I29" s="285" t="s">
        <v>64</v>
      </c>
      <c r="J29" s="283"/>
      <c r="K29" s="286" t="s">
        <v>9</v>
      </c>
      <c r="L29" s="275">
        <v>7</v>
      </c>
      <c r="N29" s="287"/>
    </row>
    <row r="30" spans="2:14">
      <c r="B30" s="274">
        <v>25</v>
      </c>
      <c r="C30" s="275" t="s">
        <v>82</v>
      </c>
      <c r="D30" s="279" t="str">
        <f t="shared" si="0"/>
        <v>y</v>
      </c>
      <c r="E30" s="274" t="s">
        <v>33</v>
      </c>
      <c r="F30" s="283"/>
      <c r="G30" s="274" t="s">
        <v>15</v>
      </c>
      <c r="H30" s="283"/>
      <c r="I30" s="285" t="s">
        <v>64</v>
      </c>
      <c r="J30" s="283"/>
      <c r="K30" s="286" t="s">
        <v>9</v>
      </c>
      <c r="L30" s="275">
        <v>8</v>
      </c>
      <c r="N30" s="287"/>
    </row>
    <row r="31" spans="2:14">
      <c r="B31" s="274">
        <v>26</v>
      </c>
      <c r="C31" s="275" t="s">
        <v>0</v>
      </c>
      <c r="D31" s="279" t="str">
        <f t="shared" si="0"/>
        <v>z</v>
      </c>
      <c r="E31" s="274" t="s">
        <v>33</v>
      </c>
      <c r="F31" s="283"/>
      <c r="G31" s="274" t="s">
        <v>15</v>
      </c>
      <c r="H31" s="283"/>
      <c r="I31" s="285" t="s">
        <v>64</v>
      </c>
      <c r="J31" s="283"/>
      <c r="K31" s="286" t="s">
        <v>9</v>
      </c>
      <c r="L31" s="275">
        <v>1</v>
      </c>
      <c r="N31" s="287"/>
    </row>
    <row r="32" spans="2:14">
      <c r="B32" s="274">
        <v>27</v>
      </c>
      <c r="C32" s="275" t="s">
        <v>81</v>
      </c>
      <c r="D32" s="279" t="str">
        <f t="shared" si="0"/>
        <v>x</v>
      </c>
      <c r="E32" s="274" t="s">
        <v>33</v>
      </c>
      <c r="F32" s="283"/>
      <c r="G32" s="274" t="s">
        <v>15</v>
      </c>
      <c r="H32" s="283"/>
      <c r="I32" s="285" t="s">
        <v>64</v>
      </c>
      <c r="J32" s="283"/>
      <c r="K32" s="286" t="s">
        <v>9</v>
      </c>
      <c r="L32" s="275">
        <v>2</v>
      </c>
      <c r="N32" s="287"/>
    </row>
    <row r="33" spans="2:14">
      <c r="B33" s="274">
        <v>28</v>
      </c>
      <c r="C33" s="275" t="s">
        <v>47</v>
      </c>
      <c r="D33" s="279" t="str">
        <f t="shared" si="0"/>
        <v>aa</v>
      </c>
      <c r="E33" s="274" t="s">
        <v>33</v>
      </c>
      <c r="F33" s="283"/>
      <c r="G33" s="274" t="s">
        <v>15</v>
      </c>
      <c r="H33" s="283"/>
      <c r="I33" s="285" t="s">
        <v>64</v>
      </c>
      <c r="J33" s="283"/>
      <c r="K33" s="286" t="s">
        <v>9</v>
      </c>
      <c r="L33" s="275">
        <v>3</v>
      </c>
      <c r="N33" s="287"/>
    </row>
    <row r="34" spans="2:14">
      <c r="B34" s="274">
        <v>29</v>
      </c>
      <c r="C34" s="275" t="s">
        <v>85</v>
      </c>
      <c r="D34" s="279" t="str">
        <f t="shared" si="0"/>
        <v>ab</v>
      </c>
      <c r="E34" s="274" t="s">
        <v>33</v>
      </c>
      <c r="F34" s="283"/>
      <c r="G34" s="274" t="s">
        <v>15</v>
      </c>
      <c r="H34" s="283"/>
      <c r="I34" s="285" t="s">
        <v>64</v>
      </c>
      <c r="J34" s="283"/>
      <c r="K34" s="286" t="s">
        <v>9</v>
      </c>
      <c r="L34" s="275">
        <v>4</v>
      </c>
      <c r="N34" s="287"/>
    </row>
    <row r="35" spans="2:14">
      <c r="B35" s="274">
        <v>30</v>
      </c>
      <c r="C35" s="275" t="s">
        <v>86</v>
      </c>
      <c r="D35" s="279" t="str">
        <f t="shared" si="0"/>
        <v>ac</v>
      </c>
      <c r="E35" s="274" t="s">
        <v>33</v>
      </c>
      <c r="F35" s="283"/>
      <c r="G35" s="274" t="s">
        <v>15</v>
      </c>
      <c r="H35" s="283"/>
      <c r="I35" s="285" t="s">
        <v>64</v>
      </c>
      <c r="J35" s="283"/>
      <c r="K35" s="286" t="s">
        <v>9</v>
      </c>
      <c r="L35" s="275">
        <v>5</v>
      </c>
      <c r="N35" s="287"/>
    </row>
    <row r="36" spans="2:14">
      <c r="B36" s="274">
        <v>31</v>
      </c>
      <c r="C36" s="275" t="s">
        <v>87</v>
      </c>
      <c r="D36" s="279" t="str">
        <f t="shared" si="0"/>
        <v>ad</v>
      </c>
      <c r="E36" s="274" t="s">
        <v>33</v>
      </c>
      <c r="F36" s="283"/>
      <c r="G36" s="274" t="s">
        <v>15</v>
      </c>
      <c r="H36" s="283"/>
      <c r="I36" s="285" t="s">
        <v>64</v>
      </c>
      <c r="J36" s="283"/>
      <c r="K36" s="286" t="s">
        <v>9</v>
      </c>
      <c r="L36" s="275">
        <v>6</v>
      </c>
      <c r="N36" s="287"/>
    </row>
    <row r="37" spans="2:14">
      <c r="B37" s="274">
        <v>32</v>
      </c>
      <c r="C37" s="275" t="s">
        <v>88</v>
      </c>
      <c r="D37" s="279" t="str">
        <f t="shared" si="0"/>
        <v>ae</v>
      </c>
      <c r="E37" s="274" t="s">
        <v>33</v>
      </c>
      <c r="F37" s="283"/>
      <c r="G37" s="274" t="s">
        <v>15</v>
      </c>
      <c r="H37" s="283"/>
      <c r="I37" s="285" t="s">
        <v>64</v>
      </c>
      <c r="J37" s="283"/>
      <c r="K37" s="286" t="s">
        <v>9</v>
      </c>
      <c r="L37" s="275">
        <v>7</v>
      </c>
      <c r="N37" s="287"/>
    </row>
    <row r="38" spans="2:14">
      <c r="B38" s="274">
        <v>33</v>
      </c>
      <c r="C38" s="275" t="s">
        <v>91</v>
      </c>
      <c r="D38" s="279" t="str">
        <f t="shared" si="0"/>
        <v>af</v>
      </c>
      <c r="E38" s="274" t="s">
        <v>33</v>
      </c>
      <c r="F38" s="283"/>
      <c r="G38" s="274" t="s">
        <v>15</v>
      </c>
      <c r="H38" s="283"/>
      <c r="I38" s="285" t="s">
        <v>64</v>
      </c>
      <c r="J38" s="283"/>
      <c r="K38" s="286" t="s">
        <v>9</v>
      </c>
      <c r="L38" s="275">
        <v>8</v>
      </c>
      <c r="N38" s="287"/>
    </row>
    <row r="39" spans="2:14">
      <c r="B39" s="274">
        <v>34</v>
      </c>
      <c r="C39" s="276" t="s">
        <v>116</v>
      </c>
      <c r="D39" s="279"/>
      <c r="E39" s="274" t="s">
        <v>33</v>
      </c>
      <c r="F39" s="282">
        <v>0.29166666666666669</v>
      </c>
      <c r="G39" s="274" t="s">
        <v>15</v>
      </c>
      <c r="H39" s="282">
        <v>0.39583333333333326</v>
      </c>
      <c r="I39" s="285" t="s">
        <v>64</v>
      </c>
      <c r="J39" s="282">
        <v>0</v>
      </c>
      <c r="K39" s="286" t="s">
        <v>9</v>
      </c>
      <c r="L39" s="281">
        <f>IF(OR(F39="",H39=""),"",(H39+IF(F39&gt;H39,1,0)-F39-J39)*24)</f>
        <v>2.4999999999999991</v>
      </c>
      <c r="N39" s="287"/>
    </row>
    <row r="40" spans="2:14">
      <c r="B40" s="274"/>
      <c r="C40" s="277" t="s">
        <v>63</v>
      </c>
      <c r="D40" s="279"/>
      <c r="E40" s="274" t="s">
        <v>33</v>
      </c>
      <c r="F40" s="282">
        <v>0.6875</v>
      </c>
      <c r="G40" s="274" t="s">
        <v>15</v>
      </c>
      <c r="H40" s="282">
        <v>0.83333333333333315</v>
      </c>
      <c r="I40" s="285" t="s">
        <v>64</v>
      </c>
      <c r="J40" s="282">
        <v>0</v>
      </c>
      <c r="K40" s="286" t="s">
        <v>9</v>
      </c>
      <c r="L40" s="281">
        <f>IF(OR(F40="",H40=""),"",(H40+IF(F40&gt;H40,1,0)-F40-J40)*24)</f>
        <v>3.5000000000000009</v>
      </c>
      <c r="N40" s="287"/>
    </row>
    <row r="41" spans="2:14">
      <c r="B41" s="274"/>
      <c r="C41" s="278" t="s">
        <v>63</v>
      </c>
      <c r="D41" s="279" t="str">
        <f>C39</f>
        <v>ag</v>
      </c>
      <c r="E41" s="274" t="s">
        <v>33</v>
      </c>
      <c r="F41" s="282" t="s">
        <v>63</v>
      </c>
      <c r="G41" s="274" t="s">
        <v>15</v>
      </c>
      <c r="H41" s="282" t="s">
        <v>63</v>
      </c>
      <c r="I41" s="285" t="s">
        <v>64</v>
      </c>
      <c r="J41" s="282" t="s">
        <v>63</v>
      </c>
      <c r="K41" s="286" t="s">
        <v>9</v>
      </c>
      <c r="L41" s="281">
        <f>IF(OR(L39="",L40=""),"",L39+L40)</f>
        <v>6</v>
      </c>
      <c r="N41" s="287" t="s">
        <v>4</v>
      </c>
    </row>
    <row r="42" spans="2:14">
      <c r="B42" s="274"/>
      <c r="C42" s="276" t="s">
        <v>73</v>
      </c>
      <c r="D42" s="279"/>
      <c r="E42" s="274" t="s">
        <v>33</v>
      </c>
      <c r="F42" s="282"/>
      <c r="G42" s="274" t="s">
        <v>15</v>
      </c>
      <c r="H42" s="282"/>
      <c r="I42" s="285" t="s">
        <v>64</v>
      </c>
      <c r="J42" s="282">
        <v>0</v>
      </c>
      <c r="K42" s="286" t="s">
        <v>9</v>
      </c>
      <c r="L42" s="281" t="str">
        <f>IF(OR(F42="",H42=""),"",(H42+IF(F42&gt;H42,1,0)-F42-J42)*24)</f>
        <v/>
      </c>
      <c r="N42" s="287"/>
    </row>
    <row r="43" spans="2:14">
      <c r="B43" s="274">
        <v>35</v>
      </c>
      <c r="C43" s="277" t="s">
        <v>63</v>
      </c>
      <c r="D43" s="279"/>
      <c r="E43" s="274" t="s">
        <v>33</v>
      </c>
      <c r="F43" s="282"/>
      <c r="G43" s="274" t="s">
        <v>15</v>
      </c>
      <c r="H43" s="282"/>
      <c r="I43" s="285" t="s">
        <v>64</v>
      </c>
      <c r="J43" s="282">
        <v>0</v>
      </c>
      <c r="K43" s="286" t="s">
        <v>9</v>
      </c>
      <c r="L43" s="281" t="str">
        <f>IF(OR(F43="",H43=""),"",(H43+IF(F43&gt;H43,1,0)-F43-J43)*24)</f>
        <v/>
      </c>
      <c r="N43" s="287"/>
    </row>
    <row r="44" spans="2:14">
      <c r="B44" s="274"/>
      <c r="C44" s="278" t="s">
        <v>63</v>
      </c>
      <c r="D44" s="279" t="str">
        <f>C42</f>
        <v>ah</v>
      </c>
      <c r="E44" s="274" t="s">
        <v>33</v>
      </c>
      <c r="F44" s="282" t="s">
        <v>63</v>
      </c>
      <c r="G44" s="274" t="s">
        <v>15</v>
      </c>
      <c r="H44" s="282" t="s">
        <v>63</v>
      </c>
      <c r="I44" s="285" t="s">
        <v>64</v>
      </c>
      <c r="J44" s="282" t="s">
        <v>63</v>
      </c>
      <c r="K44" s="286" t="s">
        <v>9</v>
      </c>
      <c r="L44" s="281" t="str">
        <f>IF(OR(L42="",L43=""),"",L42+L43)</f>
        <v/>
      </c>
      <c r="N44" s="287" t="s">
        <v>200</v>
      </c>
    </row>
    <row r="45" spans="2:14">
      <c r="B45" s="274"/>
      <c r="C45" s="276" t="s">
        <v>172</v>
      </c>
      <c r="D45" s="279"/>
      <c r="E45" s="274" t="s">
        <v>33</v>
      </c>
      <c r="F45" s="282"/>
      <c r="G45" s="274" t="s">
        <v>15</v>
      </c>
      <c r="H45" s="282"/>
      <c r="I45" s="285" t="s">
        <v>64</v>
      </c>
      <c r="J45" s="282">
        <v>0</v>
      </c>
      <c r="K45" s="286" t="s">
        <v>9</v>
      </c>
      <c r="L45" s="281" t="str">
        <f>IF(OR(F45="",H45=""),"",(H45+IF(F45&gt;H45,1,0)-F45-J45)*24)</f>
        <v/>
      </c>
      <c r="N45" s="287"/>
    </row>
    <row r="46" spans="2:14">
      <c r="B46" s="274">
        <v>36</v>
      </c>
      <c r="C46" s="277" t="s">
        <v>63</v>
      </c>
      <c r="D46" s="279"/>
      <c r="E46" s="274" t="s">
        <v>33</v>
      </c>
      <c r="F46" s="282"/>
      <c r="G46" s="274" t="s">
        <v>15</v>
      </c>
      <c r="H46" s="282"/>
      <c r="I46" s="285" t="s">
        <v>64</v>
      </c>
      <c r="J46" s="282">
        <v>0</v>
      </c>
      <c r="K46" s="286" t="s">
        <v>9</v>
      </c>
      <c r="L46" s="281" t="str">
        <f>IF(OR(F46="",H46=""),"",(H46+IF(F46&gt;H46,1,0)-F46-J46)*24)</f>
        <v/>
      </c>
      <c r="N46" s="287"/>
    </row>
    <row r="47" spans="2:14">
      <c r="B47" s="274"/>
      <c r="C47" s="278" t="s">
        <v>63</v>
      </c>
      <c r="D47" s="279" t="str">
        <f>C45</f>
        <v>ai</v>
      </c>
      <c r="E47" s="274" t="s">
        <v>33</v>
      </c>
      <c r="F47" s="282" t="s">
        <v>63</v>
      </c>
      <c r="G47" s="274" t="s">
        <v>15</v>
      </c>
      <c r="H47" s="282" t="s">
        <v>63</v>
      </c>
      <c r="I47" s="285" t="s">
        <v>64</v>
      </c>
      <c r="J47" s="282" t="s">
        <v>63</v>
      </c>
      <c r="K47" s="286" t="s">
        <v>9</v>
      </c>
      <c r="L47" s="281" t="str">
        <f>IF(OR(L45="",L46=""),"",L45+L46)</f>
        <v/>
      </c>
      <c r="N47" s="287" t="s">
        <v>200</v>
      </c>
    </row>
    <row r="49" spans="3:4">
      <c r="C49" s="272" t="s">
        <v>112</v>
      </c>
      <c r="D49" s="272"/>
    </row>
    <row r="50" spans="3:4">
      <c r="C50" s="272" t="s">
        <v>201</v>
      </c>
      <c r="D50" s="272"/>
    </row>
    <row r="51" spans="3:4">
      <c r="C51" s="272" t="s">
        <v>202</v>
      </c>
      <c r="D51" s="272"/>
    </row>
    <row r="52" spans="3:4">
      <c r="C52" s="272" t="s">
        <v>203</v>
      </c>
      <c r="D52" s="272"/>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B68"/>
  <sheetViews>
    <sheetView workbookViewId="0"/>
  </sheetViews>
  <sheetFormatPr defaultColWidth="9" defaultRowHeight="18.75"/>
  <cols>
    <col min="1" max="1" width="1.3984375" style="292" customWidth="1"/>
    <col min="2" max="3" width="9" style="292"/>
    <col min="4" max="4" width="40.59765625" style="292" customWidth="1"/>
    <col min="5" max="16384" width="9" style="292"/>
  </cols>
  <sheetData>
    <row r="1" spans="2:11">
      <c r="B1" s="292" t="s">
        <v>120</v>
      </c>
      <c r="D1" s="299"/>
      <c r="E1" s="299"/>
      <c r="F1" s="299"/>
    </row>
    <row r="2" spans="2:11" s="293" customFormat="1" ht="20.25" customHeight="1">
      <c r="B2" s="295" t="s">
        <v>117</v>
      </c>
      <c r="C2" s="295"/>
      <c r="D2" s="299"/>
      <c r="E2" s="299"/>
      <c r="F2" s="299"/>
    </row>
    <row r="3" spans="2:11" s="293" customFormat="1" ht="20.25" customHeight="1">
      <c r="B3" s="295"/>
      <c r="C3" s="295"/>
      <c r="D3" s="299"/>
      <c r="E3" s="299"/>
      <c r="F3" s="299"/>
    </row>
    <row r="4" spans="2:11" s="294" customFormat="1" ht="20.25" customHeight="1">
      <c r="B4" s="296"/>
      <c r="C4" s="299" t="s">
        <v>192</v>
      </c>
      <c r="D4" s="299"/>
      <c r="F4" s="309" t="s">
        <v>193</v>
      </c>
      <c r="G4" s="309"/>
      <c r="H4" s="309"/>
      <c r="I4" s="309"/>
      <c r="J4" s="309"/>
      <c r="K4" s="309"/>
    </row>
    <row r="5" spans="2:11" s="294" customFormat="1" ht="20.25" customHeight="1">
      <c r="B5" s="297"/>
      <c r="C5" s="299" t="s">
        <v>195</v>
      </c>
      <c r="D5" s="299"/>
      <c r="F5" s="309"/>
      <c r="G5" s="309"/>
      <c r="H5" s="309"/>
      <c r="I5" s="309"/>
      <c r="J5" s="309"/>
      <c r="K5" s="309"/>
    </row>
    <row r="6" spans="2:11" s="293" customFormat="1" ht="20.25" customHeight="1">
      <c r="B6" s="298" t="s">
        <v>187</v>
      </c>
      <c r="C6" s="299"/>
      <c r="D6" s="299"/>
      <c r="E6" s="14"/>
      <c r="F6" s="306"/>
    </row>
    <row r="7" spans="2:11" s="293" customFormat="1" ht="20.25" customHeight="1">
      <c r="B7" s="295"/>
      <c r="C7" s="295"/>
      <c r="D7" s="299"/>
      <c r="E7" s="14"/>
      <c r="F7" s="306"/>
    </row>
    <row r="8" spans="2:11" s="293" customFormat="1" ht="20.25" customHeight="1">
      <c r="B8" s="299" t="s">
        <v>121</v>
      </c>
      <c r="C8" s="295"/>
      <c r="D8" s="299"/>
      <c r="E8" s="14"/>
      <c r="F8" s="306"/>
    </row>
    <row r="9" spans="2:11" s="293" customFormat="1" ht="20.25" customHeight="1">
      <c r="B9" s="295"/>
      <c r="C9" s="295"/>
      <c r="D9" s="299"/>
      <c r="E9" s="299"/>
      <c r="F9" s="299"/>
    </row>
    <row r="10" spans="2:11" s="293" customFormat="1" ht="20.25" customHeight="1">
      <c r="B10" s="299" t="s">
        <v>209</v>
      </c>
      <c r="C10" s="295"/>
      <c r="D10" s="299"/>
      <c r="E10" s="299"/>
      <c r="F10" s="299"/>
    </row>
    <row r="11" spans="2:11" s="293" customFormat="1" ht="20.25" customHeight="1">
      <c r="B11" s="299"/>
      <c r="C11" s="295"/>
      <c r="D11" s="299"/>
    </row>
    <row r="12" spans="2:11" s="293" customFormat="1" ht="20.25" customHeight="1">
      <c r="B12" s="299" t="s">
        <v>216</v>
      </c>
      <c r="C12" s="295"/>
      <c r="D12" s="299"/>
    </row>
    <row r="13" spans="2:11" s="293" customFormat="1" ht="20.25" customHeight="1">
      <c r="B13" s="299"/>
      <c r="C13" s="295"/>
      <c r="D13" s="299"/>
    </row>
    <row r="14" spans="2:11" s="293" customFormat="1" ht="20.25" customHeight="1">
      <c r="B14" s="299" t="s">
        <v>105</v>
      </c>
      <c r="C14" s="295"/>
      <c r="D14" s="299"/>
    </row>
    <row r="15" spans="2:11" s="293" customFormat="1" ht="20.25" customHeight="1">
      <c r="B15" s="299"/>
      <c r="C15" s="295"/>
      <c r="D15" s="299"/>
    </row>
    <row r="16" spans="2:11" s="293" customFormat="1" ht="20.25" customHeight="1">
      <c r="B16" s="299" t="s">
        <v>248</v>
      </c>
      <c r="C16" s="295"/>
      <c r="D16" s="299"/>
    </row>
    <row r="17" spans="2:25" s="293" customFormat="1" ht="20.25" customHeight="1">
      <c r="B17" s="299" t="s">
        <v>247</v>
      </c>
      <c r="C17" s="295"/>
      <c r="D17" s="299"/>
    </row>
    <row r="18" spans="2:25" s="293" customFormat="1" ht="20.25" customHeight="1">
      <c r="B18" s="299"/>
      <c r="C18" s="295"/>
      <c r="D18" s="299"/>
    </row>
    <row r="19" spans="2:25" s="293" customFormat="1" ht="17.25" customHeight="1">
      <c r="B19" s="299" t="s">
        <v>26</v>
      </c>
      <c r="C19" s="299"/>
      <c r="D19" s="299"/>
    </row>
    <row r="20" spans="2:25" s="293" customFormat="1" ht="17.25" customHeight="1">
      <c r="B20" s="299" t="s">
        <v>185</v>
      </c>
      <c r="C20" s="299"/>
      <c r="D20" s="299"/>
    </row>
    <row r="21" spans="2:25" s="293" customFormat="1" ht="17.25" customHeight="1">
      <c r="B21" s="299"/>
      <c r="C21" s="299"/>
      <c r="D21" s="299"/>
    </row>
    <row r="22" spans="2:25" s="293" customFormat="1" ht="17.25" customHeight="1">
      <c r="B22" s="299"/>
      <c r="C22" s="303" t="s">
        <v>40</v>
      </c>
      <c r="D22" s="303" t="s">
        <v>13</v>
      </c>
    </row>
    <row r="23" spans="2:25" s="293" customFormat="1" ht="17.25" customHeight="1">
      <c r="B23" s="299"/>
      <c r="C23" s="303">
        <v>1</v>
      </c>
      <c r="D23" s="305" t="s">
        <v>93</v>
      </c>
    </row>
    <row r="24" spans="2:25" s="293" customFormat="1" ht="17.25" customHeight="1">
      <c r="B24" s="299"/>
      <c r="C24" s="303">
        <v>2</v>
      </c>
      <c r="D24" s="305" t="s">
        <v>128</v>
      </c>
    </row>
    <row r="25" spans="2:25" s="293" customFormat="1" ht="17.25" customHeight="1">
      <c r="B25" s="299"/>
      <c r="C25" s="303">
        <v>3</v>
      </c>
      <c r="D25" s="305" t="s">
        <v>129</v>
      </c>
    </row>
    <row r="26" spans="2:25" s="293" customFormat="1" ht="17.25" customHeight="1">
      <c r="B26" s="299"/>
      <c r="C26" s="303">
        <v>4</v>
      </c>
      <c r="D26" s="305" t="s">
        <v>131</v>
      </c>
    </row>
    <row r="27" spans="2:25" s="293" customFormat="1" ht="17.25" customHeight="1">
      <c r="B27" s="299"/>
      <c r="C27" s="303">
        <v>5</v>
      </c>
      <c r="D27" s="305" t="s">
        <v>133</v>
      </c>
    </row>
    <row r="28" spans="2:25" s="293" customFormat="1" ht="17.25" customHeight="1">
      <c r="B28" s="299"/>
      <c r="C28" s="303">
        <v>6</v>
      </c>
      <c r="D28" s="305" t="s">
        <v>231</v>
      </c>
    </row>
    <row r="29" spans="2:25" s="293" customFormat="1" ht="17.25" customHeight="1">
      <c r="B29" s="299"/>
      <c r="C29" s="14"/>
      <c r="D29" s="306"/>
    </row>
    <row r="30" spans="2:25" s="293" customFormat="1" ht="17.25" customHeight="1">
      <c r="B30" s="299" t="s">
        <v>249</v>
      </c>
      <c r="C30" s="299"/>
      <c r="D30" s="299"/>
      <c r="E30" s="294"/>
      <c r="F30" s="294"/>
    </row>
    <row r="31" spans="2:25" s="293" customFormat="1" ht="17.25" customHeight="1">
      <c r="B31" s="299" t="s">
        <v>122</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3</v>
      </c>
      <c r="D33" s="303" t="s">
        <v>6</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18</v>
      </c>
      <c r="D34" s="305" t="s">
        <v>123</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124</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16</v>
      </c>
      <c r="D36" s="305" t="s">
        <v>125</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22</v>
      </c>
      <c r="D37" s="305" t="s">
        <v>188</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126</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189</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194</v>
      </c>
      <c r="C43" s="299"/>
      <c r="D43" s="299"/>
    </row>
    <row r="44" spans="2:51" s="293" customFormat="1" ht="17.25" customHeight="1">
      <c r="B44" s="299" t="s">
        <v>181</v>
      </c>
      <c r="C44" s="299"/>
      <c r="D44" s="299"/>
    </row>
    <row r="45" spans="2:51" s="293" customFormat="1" ht="17.25" customHeight="1">
      <c r="B45" s="300" t="s">
        <v>182</v>
      </c>
      <c r="C45" s="294"/>
      <c r="D45" s="294"/>
      <c r="E45" s="307"/>
      <c r="F45" s="307"/>
      <c r="G45" s="307"/>
      <c r="H45" s="307"/>
      <c r="I45" s="307"/>
      <c r="J45" s="307"/>
      <c r="K45" s="307"/>
      <c r="L45" s="307"/>
      <c r="M45" s="307"/>
      <c r="N45" s="307"/>
      <c r="O45" s="311"/>
      <c r="P45" s="311"/>
      <c r="Q45" s="307"/>
      <c r="R45" s="311"/>
      <c r="S45" s="307"/>
      <c r="T45" s="307"/>
      <c r="U45" s="311"/>
      <c r="Y45" s="307"/>
      <c r="Z45" s="307"/>
      <c r="AA45" s="307"/>
      <c r="AB45" s="307"/>
      <c r="AD45" s="307"/>
      <c r="AE45" s="311"/>
      <c r="AF45" s="311"/>
      <c r="AG45" s="311"/>
      <c r="AH45" s="311"/>
      <c r="AI45" s="312"/>
      <c r="AJ45" s="311"/>
      <c r="AK45" s="311"/>
      <c r="AL45" s="311"/>
      <c r="AM45" s="311"/>
      <c r="AN45" s="311"/>
      <c r="AO45" s="311"/>
      <c r="AP45" s="311"/>
      <c r="AQ45" s="311"/>
      <c r="AR45" s="311"/>
      <c r="AS45" s="311"/>
      <c r="AT45" s="311"/>
      <c r="AU45" s="311"/>
      <c r="AV45" s="311"/>
      <c r="AW45" s="311"/>
      <c r="AX45" s="311"/>
      <c r="AY45" s="312"/>
    </row>
    <row r="46" spans="2:51" s="293" customFormat="1" ht="17.25" customHeight="1"/>
    <row r="47" spans="2:51" s="293" customFormat="1" ht="17.25" customHeight="1">
      <c r="B47" s="299" t="s">
        <v>250</v>
      </c>
      <c r="C47" s="299"/>
    </row>
    <row r="48" spans="2:51" s="293" customFormat="1" ht="17.25" customHeight="1">
      <c r="B48" s="299"/>
      <c r="C48" s="299"/>
    </row>
    <row r="49" spans="2:54" s="293" customFormat="1" ht="17.25" customHeight="1">
      <c r="B49" s="299" t="s">
        <v>236</v>
      </c>
      <c r="C49" s="299"/>
    </row>
    <row r="50" spans="2:54" s="293" customFormat="1" ht="17.25" customHeight="1">
      <c r="B50" s="299" t="s">
        <v>211</v>
      </c>
      <c r="C50" s="299"/>
    </row>
    <row r="51" spans="2:54" s="293" customFormat="1" ht="17.25" customHeight="1">
      <c r="B51" s="299"/>
      <c r="C51" s="299"/>
    </row>
    <row r="52" spans="2:54" s="293" customFormat="1" ht="17.25" customHeight="1">
      <c r="B52" s="299" t="s">
        <v>30</v>
      </c>
      <c r="C52" s="299"/>
    </row>
    <row r="53" spans="2:54" s="293" customFormat="1" ht="17.25" customHeight="1">
      <c r="B53" s="299" t="s">
        <v>55</v>
      </c>
      <c r="C53" s="299"/>
    </row>
    <row r="54" spans="2:54" s="293" customFormat="1" ht="17.25" customHeight="1">
      <c r="B54" s="299"/>
      <c r="C54" s="299"/>
    </row>
    <row r="55" spans="2:54" s="293" customFormat="1" ht="17.25" customHeight="1">
      <c r="B55" s="299" t="s">
        <v>251</v>
      </c>
      <c r="C55" s="299"/>
      <c r="D55" s="299"/>
    </row>
    <row r="56" spans="2:54" s="293" customFormat="1" ht="17.25" customHeight="1">
      <c r="B56" s="299"/>
      <c r="C56" s="299"/>
      <c r="D56" s="299"/>
    </row>
    <row r="57" spans="2:54" s="293" customFormat="1" ht="17.25" customHeight="1">
      <c r="B57" s="294" t="s">
        <v>252</v>
      </c>
      <c r="C57" s="294"/>
      <c r="D57" s="299"/>
    </row>
    <row r="58" spans="2:54" s="293" customFormat="1" ht="17.25" customHeight="1">
      <c r="B58" s="294" t="s">
        <v>127</v>
      </c>
      <c r="C58" s="294"/>
      <c r="D58" s="299"/>
    </row>
    <row r="59" spans="2:54" s="293" customFormat="1" ht="17.25" customHeight="1">
      <c r="B59" s="294" t="s">
        <v>212</v>
      </c>
    </row>
    <row r="60" spans="2:54" s="293" customFormat="1" ht="17.25" customHeight="1">
      <c r="B60" s="294"/>
    </row>
    <row r="61" spans="2:54" s="293" customFormat="1" ht="17.25" customHeight="1">
      <c r="B61" s="294" t="s">
        <v>253</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78</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213</v>
      </c>
    </row>
    <row r="64" spans="2:54" ht="18.75" customHeight="1">
      <c r="B64" s="301" t="s">
        <v>208</v>
      </c>
    </row>
    <row r="65" spans="2:2" ht="18.75" customHeight="1">
      <c r="B65" s="302" t="s">
        <v>215</v>
      </c>
    </row>
    <row r="66" spans="2:2" ht="18.75" customHeight="1">
      <c r="B66" s="301" t="s">
        <v>254</v>
      </c>
    </row>
    <row r="67" spans="2:2" ht="18.75" customHeight="1">
      <c r="B67" s="301" t="s">
        <v>255</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4"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75"/>
  <cols>
    <col min="1" max="1" width="1.8984375" style="292" customWidth="1"/>
    <col min="2" max="2" width="11.5" style="292" customWidth="1"/>
    <col min="3" max="12" width="40.59765625" style="292" customWidth="1"/>
    <col min="13" max="16384" width="9" style="292"/>
  </cols>
  <sheetData>
    <row r="1" spans="2:4">
      <c r="B1" s="313" t="s">
        <v>113</v>
      </c>
      <c r="C1" s="313"/>
      <c r="D1" s="313"/>
    </row>
    <row r="2" spans="2:4">
      <c r="B2" s="313"/>
      <c r="C2" s="313"/>
      <c r="D2" s="313"/>
    </row>
    <row r="3" spans="2:4">
      <c r="B3" s="303" t="s">
        <v>40</v>
      </c>
      <c r="C3" s="303" t="s">
        <v>114</v>
      </c>
      <c r="D3" s="313"/>
    </row>
    <row r="4" spans="2:4">
      <c r="B4" s="314">
        <v>1</v>
      </c>
      <c r="C4" s="319" t="s">
        <v>138</v>
      </c>
      <c r="D4" s="313"/>
    </row>
    <row r="5" spans="2:4">
      <c r="B5" s="314">
        <v>2</v>
      </c>
      <c r="C5" s="319" t="s">
        <v>225</v>
      </c>
      <c r="D5" s="313"/>
    </row>
    <row r="6" spans="2:4">
      <c r="B6" s="314">
        <v>3</v>
      </c>
      <c r="C6" s="319" t="s">
        <v>44</v>
      </c>
      <c r="D6" s="313"/>
    </row>
    <row r="7" spans="2:4">
      <c r="B7" s="314">
        <v>4</v>
      </c>
      <c r="C7" s="319" t="s">
        <v>226</v>
      </c>
      <c r="D7" s="313"/>
    </row>
    <row r="8" spans="2:4">
      <c r="B8" s="314">
        <v>5</v>
      </c>
      <c r="C8" s="319" t="s">
        <v>227</v>
      </c>
      <c r="D8" s="313"/>
    </row>
    <row r="9" spans="2:4">
      <c r="B9" s="314">
        <v>6</v>
      </c>
      <c r="C9" s="319" t="s">
        <v>228</v>
      </c>
    </row>
    <row r="10" spans="2:4">
      <c r="B10" s="314">
        <v>7</v>
      </c>
      <c r="C10" s="319" t="s">
        <v>229</v>
      </c>
      <c r="D10" s="313"/>
    </row>
    <row r="11" spans="2:4">
      <c r="B11" s="314">
        <v>8</v>
      </c>
      <c r="C11" s="319" t="s">
        <v>230</v>
      </c>
      <c r="D11" s="313"/>
    </row>
    <row r="12" spans="2:4">
      <c r="B12" s="314">
        <v>9</v>
      </c>
      <c r="C12" s="319" t="s">
        <v>119</v>
      </c>
      <c r="D12" s="313"/>
    </row>
    <row r="13" spans="2:4">
      <c r="B13" s="314">
        <v>10</v>
      </c>
      <c r="C13" s="319" t="s">
        <v>119</v>
      </c>
      <c r="D13" s="313"/>
    </row>
    <row r="14" spans="2:4">
      <c r="B14" s="314">
        <v>11</v>
      </c>
      <c r="C14" s="319" t="s">
        <v>119</v>
      </c>
      <c r="D14" s="313"/>
    </row>
    <row r="15" spans="2:4">
      <c r="B15" s="314">
        <v>12</v>
      </c>
      <c r="C15" s="319" t="s">
        <v>119</v>
      </c>
      <c r="D15" s="313"/>
    </row>
    <row r="16" spans="2:4">
      <c r="B16" s="314">
        <v>13</v>
      </c>
      <c r="C16" s="319" t="s">
        <v>119</v>
      </c>
      <c r="D16" s="313"/>
    </row>
    <row r="17" spans="2:12">
      <c r="B17" s="314">
        <v>14</v>
      </c>
      <c r="C17" s="319" t="s">
        <v>119</v>
      </c>
      <c r="D17" s="313"/>
    </row>
    <row r="19" spans="2:12">
      <c r="B19" s="313" t="s">
        <v>115</v>
      </c>
    </row>
    <row r="20" spans="2:12" ht="19.5"/>
    <row r="21" spans="2:12" ht="20.25">
      <c r="B21" s="315" t="s">
        <v>13</v>
      </c>
      <c r="C21" s="320" t="s">
        <v>93</v>
      </c>
      <c r="D21" s="324" t="s">
        <v>128</v>
      </c>
      <c r="E21" s="324" t="s">
        <v>129</v>
      </c>
      <c r="F21" s="324" t="s">
        <v>131</v>
      </c>
      <c r="G21" s="324" t="s">
        <v>133</v>
      </c>
      <c r="H21" s="327" t="s">
        <v>231</v>
      </c>
      <c r="I21" s="327" t="s">
        <v>119</v>
      </c>
      <c r="J21" s="327" t="s">
        <v>119</v>
      </c>
      <c r="K21" s="327" t="s">
        <v>119</v>
      </c>
      <c r="L21" s="331" t="s">
        <v>119</v>
      </c>
    </row>
    <row r="22" spans="2:12" ht="19.5">
      <c r="B22" s="316" t="s">
        <v>97</v>
      </c>
      <c r="C22" s="321" t="s">
        <v>119</v>
      </c>
      <c r="D22" s="325" t="s">
        <v>134</v>
      </c>
      <c r="E22" s="325" t="s">
        <v>135</v>
      </c>
      <c r="F22" s="325" t="s">
        <v>38</v>
      </c>
      <c r="G22" s="325" t="s">
        <v>139</v>
      </c>
      <c r="H22" s="328" t="s">
        <v>95</v>
      </c>
      <c r="I22" s="322" t="s">
        <v>119</v>
      </c>
      <c r="J22" s="322" t="s">
        <v>119</v>
      </c>
      <c r="K22" s="328"/>
      <c r="L22" s="332"/>
    </row>
    <row r="23" spans="2:12" ht="19.5">
      <c r="B23" s="317"/>
      <c r="C23" s="322" t="s">
        <v>119</v>
      </c>
      <c r="D23" s="322" t="s">
        <v>119</v>
      </c>
      <c r="E23" s="322" t="s">
        <v>136</v>
      </c>
      <c r="F23" s="322" t="s">
        <v>119</v>
      </c>
      <c r="G23" s="322" t="s">
        <v>140</v>
      </c>
      <c r="H23" s="322" t="s">
        <v>119</v>
      </c>
      <c r="I23" s="322" t="s">
        <v>119</v>
      </c>
      <c r="J23" s="322" t="s">
        <v>119</v>
      </c>
      <c r="K23" s="329"/>
      <c r="L23" s="333"/>
    </row>
    <row r="24" spans="2:12" ht="19.5">
      <c r="B24" s="317"/>
      <c r="C24" s="322" t="s">
        <v>119</v>
      </c>
      <c r="D24" s="322" t="s">
        <v>119</v>
      </c>
      <c r="E24" s="322" t="s">
        <v>119</v>
      </c>
      <c r="F24" s="322" t="s">
        <v>119</v>
      </c>
      <c r="G24" s="322" t="s">
        <v>141</v>
      </c>
      <c r="H24" s="322" t="s">
        <v>119</v>
      </c>
      <c r="I24" s="322" t="s">
        <v>119</v>
      </c>
      <c r="J24" s="322" t="s">
        <v>119</v>
      </c>
      <c r="K24" s="329"/>
      <c r="L24" s="333"/>
    </row>
    <row r="25" spans="2:12" ht="19.5">
      <c r="B25" s="317"/>
      <c r="C25" s="322" t="s">
        <v>119</v>
      </c>
      <c r="D25" s="322" t="s">
        <v>119</v>
      </c>
      <c r="E25" s="322" t="s">
        <v>119</v>
      </c>
      <c r="F25" s="322" t="s">
        <v>119</v>
      </c>
      <c r="G25" s="322" t="s">
        <v>142</v>
      </c>
      <c r="H25" s="322" t="s">
        <v>119</v>
      </c>
      <c r="I25" s="322" t="s">
        <v>119</v>
      </c>
      <c r="J25" s="322" t="s">
        <v>119</v>
      </c>
      <c r="K25" s="329"/>
      <c r="L25" s="333"/>
    </row>
    <row r="26" spans="2:12" ht="19.5">
      <c r="B26" s="317"/>
      <c r="C26" s="322" t="s">
        <v>119</v>
      </c>
      <c r="D26" s="322" t="s">
        <v>119</v>
      </c>
      <c r="E26" s="322" t="s">
        <v>119</v>
      </c>
      <c r="F26" s="322" t="s">
        <v>119</v>
      </c>
      <c r="G26" s="322" t="s">
        <v>136</v>
      </c>
      <c r="H26" s="322" t="s">
        <v>119</v>
      </c>
      <c r="I26" s="322" t="s">
        <v>119</v>
      </c>
      <c r="J26" s="322" t="s">
        <v>119</v>
      </c>
      <c r="K26" s="329"/>
      <c r="L26" s="333"/>
    </row>
    <row r="27" spans="2:12" ht="19.5">
      <c r="B27" s="317"/>
      <c r="C27" s="322" t="s">
        <v>119</v>
      </c>
      <c r="D27" s="322" t="s">
        <v>119</v>
      </c>
      <c r="E27" s="322" t="s">
        <v>119</v>
      </c>
      <c r="F27" s="322" t="s">
        <v>119</v>
      </c>
      <c r="G27" s="322" t="s">
        <v>143</v>
      </c>
      <c r="H27" s="322" t="s">
        <v>119</v>
      </c>
      <c r="I27" s="322" t="s">
        <v>119</v>
      </c>
      <c r="J27" s="322" t="s">
        <v>119</v>
      </c>
      <c r="K27" s="329"/>
      <c r="L27" s="333"/>
    </row>
    <row r="28" spans="2:12" ht="19.5">
      <c r="B28" s="317"/>
      <c r="C28" s="322" t="s">
        <v>119</v>
      </c>
      <c r="D28" s="322" t="s">
        <v>119</v>
      </c>
      <c r="E28" s="322" t="s">
        <v>119</v>
      </c>
      <c r="F28" s="322" t="s">
        <v>119</v>
      </c>
      <c r="G28" s="322" t="s">
        <v>144</v>
      </c>
      <c r="H28" s="322" t="s">
        <v>119</v>
      </c>
      <c r="I28" s="322" t="s">
        <v>119</v>
      </c>
      <c r="J28" s="322" t="s">
        <v>119</v>
      </c>
      <c r="K28" s="329"/>
      <c r="L28" s="333"/>
    </row>
    <row r="29" spans="2:12" ht="19.5">
      <c r="B29" s="317"/>
      <c r="C29" s="322" t="s">
        <v>119</v>
      </c>
      <c r="D29" s="322" t="s">
        <v>119</v>
      </c>
      <c r="E29" s="322" t="s">
        <v>119</v>
      </c>
      <c r="F29" s="322" t="s">
        <v>119</v>
      </c>
      <c r="G29" s="322" t="s">
        <v>94</v>
      </c>
      <c r="H29" s="322" t="s">
        <v>119</v>
      </c>
      <c r="I29" s="322" t="s">
        <v>119</v>
      </c>
      <c r="J29" s="322" t="s">
        <v>119</v>
      </c>
      <c r="K29" s="329"/>
      <c r="L29" s="333"/>
    </row>
    <row r="30" spans="2:12" ht="19.5">
      <c r="B30" s="317"/>
      <c r="C30" s="322" t="s">
        <v>119</v>
      </c>
      <c r="D30" s="322" t="s">
        <v>119</v>
      </c>
      <c r="E30" s="322" t="s">
        <v>119</v>
      </c>
      <c r="F30" s="322" t="s">
        <v>119</v>
      </c>
      <c r="G30" s="322" t="s">
        <v>83</v>
      </c>
      <c r="H30" s="322" t="s">
        <v>119</v>
      </c>
      <c r="I30" s="322" t="s">
        <v>119</v>
      </c>
      <c r="J30" s="322" t="s">
        <v>119</v>
      </c>
      <c r="K30" s="329"/>
      <c r="L30" s="333"/>
    </row>
    <row r="31" spans="2:12" ht="20.25">
      <c r="B31" s="318"/>
      <c r="C31" s="323" t="s">
        <v>119</v>
      </c>
      <c r="D31" s="326" t="s">
        <v>119</v>
      </c>
      <c r="E31" s="326" t="s">
        <v>119</v>
      </c>
      <c r="F31" s="326" t="s">
        <v>119</v>
      </c>
      <c r="G31" s="326" t="s">
        <v>119</v>
      </c>
      <c r="H31" s="326" t="s">
        <v>119</v>
      </c>
      <c r="I31" s="326" t="s">
        <v>119</v>
      </c>
      <c r="J31" s="326" t="s">
        <v>119</v>
      </c>
      <c r="K31" s="330"/>
      <c r="L31" s="334"/>
    </row>
    <row r="36" spans="3:3">
      <c r="C36" s="292" t="s">
        <v>196</v>
      </c>
    </row>
    <row r="37" spans="3:3">
      <c r="C37" s="292" t="s">
        <v>99</v>
      </c>
    </row>
    <row r="38" spans="3:3">
      <c r="C38" s="292" t="s">
        <v>48</v>
      </c>
    </row>
    <row r="39" spans="3:3">
      <c r="C39" s="292" t="s">
        <v>100</v>
      </c>
    </row>
    <row r="40" spans="3:3">
      <c r="C40" s="292" t="s">
        <v>75</v>
      </c>
    </row>
    <row r="41" spans="3:3">
      <c r="C41" s="292" t="s">
        <v>232</v>
      </c>
    </row>
    <row r="42" spans="3:3">
      <c r="C42" s="292" t="s">
        <v>233</v>
      </c>
    </row>
    <row r="43" spans="3:3">
      <c r="C43" s="292" t="s">
        <v>234</v>
      </c>
    </row>
    <row r="44" spans="3:3">
      <c r="C44" s="292" t="s">
        <v>235</v>
      </c>
    </row>
    <row r="46" spans="3:3">
      <c r="C46" s="292" t="s">
        <v>101</v>
      </c>
    </row>
    <row r="47" spans="3:3">
      <c r="C47" s="292" t="s">
        <v>103</v>
      </c>
    </row>
    <row r="49" spans="3:3">
      <c r="C49" s="292" t="s">
        <v>8</v>
      </c>
    </row>
    <row r="50" spans="3:3">
      <c r="C50" s="292" t="s">
        <v>104</v>
      </c>
    </row>
    <row r="51" spans="3:3">
      <c r="C51" s="292" t="s">
        <v>106</v>
      </c>
    </row>
    <row r="52" spans="3:3">
      <c r="C52" s="292" t="s">
        <v>109</v>
      </c>
    </row>
    <row r="53" spans="3:3">
      <c r="C53" s="292" t="s">
        <v>110</v>
      </c>
    </row>
    <row r="54" spans="3:3">
      <c r="C54" s="292" t="s">
        <v>111</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特定施設入居者生活介護</vt:lpstr>
      <vt:lpstr>シフト記号表</vt:lpstr>
      <vt:lpstr>【記載例】特定施設入居者生活介護</vt:lpstr>
      <vt:lpstr>【記載例】シフト記号表（勤務時間帯）</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河野　久美子(手動)</cp:lastModifiedBy>
  <cp:lastPrinted>2021-03-24T08:43:45Z</cp:lastPrinted>
  <dcterms:created xsi:type="dcterms:W3CDTF">2020-01-28T01:12:50Z</dcterms:created>
  <dcterms:modified xsi:type="dcterms:W3CDTF">2024-01-11T08:27:52Z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2024-01-11T08:27:52Z</vt:filetime>
  </property>
</Properties>
</file>