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入力用）【商品名】３号　証明書" sheetId="6" r:id="rId1"/>
    <sheet name="（入力用）【商品名】３号・３号ロ 工程表" sheetId="5" r:id="rId2"/>
    <sheet name="（記載例）【商品名】３号　証明書" sheetId="1" r:id="rId3"/>
    <sheet name="（記載例①）【商品名】３号・３号ロ 工程表" sheetId="2" r:id="rId4"/>
    <sheet name="（記載例②）【商品名】３号・３号ロ 工程表" sheetId="4" r:id="rId5"/>
  </sheets>
  <externalReferences>
    <externalReference r:id="rId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J1" authorId="0">
      <text>
        <r>
          <rPr>
            <sz val="11"/>
            <color theme="1"/>
            <rFont val="BIZ UDゴシック"/>
          </rPr>
          <t>黄</t>
        </r>
        <r>
          <rPr>
            <sz val="11"/>
            <color theme="1"/>
            <rFont val="BIZ UDゴシック"/>
          </rPr>
          <t xml:space="preserve">色に着色されたセルにご入力ください。
グレーに着色されたセルは【（入力用）シート】から自動で転記されるため、入力しないでください。
</t>
        </r>
      </text>
    </comment>
  </commentList>
</comments>
</file>

<file path=xl/sharedStrings.xml><?xml version="1.0" encoding="utf-8"?>
<sst xmlns="http://schemas.openxmlformats.org/spreadsheetml/2006/main" xmlns:r="http://schemas.openxmlformats.org/officeDocument/2006/relationships" count="85" uniqueCount="85">
  <si>
    <t>作業内容</t>
    <rPh sb="0" eb="2">
      <t>サギョウ</t>
    </rPh>
    <rPh sb="2" eb="4">
      <t>ナイヨウ</t>
    </rPh>
    <phoneticPr fontId="18"/>
  </si>
  <si>
    <t>ー</t>
  </si>
  <si>
    <t>試作品の製造・評価</t>
    <rPh sb="0" eb="3">
      <t>シサクヒン</t>
    </rPh>
    <rPh sb="4" eb="6">
      <t>セイゾウ</t>
    </rPh>
    <rPh sb="7" eb="9">
      <t>ヒョウカ</t>
    </rPh>
    <phoneticPr fontId="18"/>
  </si>
  <si>
    <t>企画</t>
    <rPh sb="0" eb="2">
      <t>キカク</t>
    </rPh>
    <phoneticPr fontId="18"/>
  </si>
  <si>
    <r>
      <t xml:space="preserve">生産・製造・加工地
</t>
    </r>
    <r>
      <rPr>
        <b/>
        <sz val="16"/>
        <color rgb="FFFF0000"/>
        <rFont val="BIZ UDPゴシック"/>
      </rPr>
      <t>（国内の場合：○○県○○市
国外の場合：国名）</t>
    </r>
    <rPh sb="0" eb="2">
      <t>セイサン</t>
    </rPh>
    <rPh sb="3" eb="5">
      <t>セイゾウ</t>
    </rPh>
    <rPh sb="6" eb="8">
      <t>カコウ</t>
    </rPh>
    <rPh sb="8" eb="9">
      <t>チ</t>
    </rPh>
    <rPh sb="11" eb="13">
      <t>コクナイ</t>
    </rPh>
    <rPh sb="14" eb="16">
      <t>バアイ</t>
    </rPh>
    <rPh sb="19" eb="20">
      <t>ケン</t>
    </rPh>
    <rPh sb="22" eb="23">
      <t>シ</t>
    </rPh>
    <rPh sb="24" eb="26">
      <t>コクガイ</t>
    </rPh>
    <rPh sb="27" eb="29">
      <t>バアイ</t>
    </rPh>
    <rPh sb="30" eb="32">
      <t>コクメイ</t>
    </rPh>
    <phoneticPr fontId="18"/>
  </si>
  <si>
    <t>付加価値</t>
    <rPh sb="0" eb="4">
      <t>フカカチ</t>
    </rPh>
    <phoneticPr fontId="18"/>
  </si>
  <si>
    <t>タオル</t>
  </si>
  <si>
    <t>商品名</t>
    <rPh sb="0" eb="3">
      <t>ショウヒンメイ</t>
    </rPh>
    <phoneticPr fontId="18"/>
  </si>
  <si>
    <t>吸水性、肌触り、強度、洗濯耐久性、外観等について評価を行い、必要に応じて設計内容や工程条件の見直しを行う。</t>
  </si>
  <si>
    <t>また、当該返礼品等の製造・加工地（※２）は</t>
    <rPh sb="3" eb="9">
      <t>トウガイヘンレイヒントウ</t>
    </rPh>
    <rPh sb="10" eb="12">
      <t>セイゾウ</t>
    </rPh>
    <rPh sb="13" eb="16">
      <t>カコウチ</t>
    </rPh>
    <phoneticPr fontId="18"/>
  </si>
  <si>
    <t>試作品の製造</t>
    <rPh sb="0" eb="3">
      <t>シサクヒン</t>
    </rPh>
    <rPh sb="4" eb="6">
      <t>セイゾウ</t>
    </rPh>
    <phoneticPr fontId="18"/>
  </si>
  <si>
    <t>調理</t>
    <rPh sb="0" eb="2">
      <t>チョウリ</t>
    </rPh>
    <phoneticPr fontId="18"/>
  </si>
  <si>
    <t>市内付加価値率の公表について、次のプルダウンから選択してください。</t>
    <rPh sb="0" eb="2">
      <t>しない</t>
    </rPh>
    <rPh sb="2" eb="4">
      <t>ふか</t>
    </rPh>
    <rPh sb="4" eb="6">
      <t>かち</t>
    </rPh>
    <rPh sb="6" eb="7">
      <t>りつ</t>
    </rPh>
    <rPh sb="8" eb="10">
      <t>こうひょう</t>
    </rPh>
    <rPh sb="15" eb="16">
      <t>つぎ</t>
    </rPh>
    <rPh sb="24" eb="26">
      <t>せんたく</t>
    </rPh>
    <phoneticPr fontId="18" type="Hiragana"/>
  </si>
  <si>
    <t>項番</t>
    <rPh sb="0" eb="2">
      <t>コウバン</t>
    </rPh>
    <phoneticPr fontId="18"/>
  </si>
  <si>
    <t>工程から生じる
価値割合</t>
    <rPh sb="0" eb="2">
      <t>コウテイ</t>
    </rPh>
    <rPh sb="4" eb="5">
      <t>ショウ</t>
    </rPh>
    <rPh sb="8" eb="10">
      <t>カチ</t>
    </rPh>
    <rPh sb="10" eb="12">
      <t>ワリアイ</t>
    </rPh>
    <phoneticPr fontId="18"/>
  </si>
  <si>
    <t>金額</t>
    <rPh sb="0" eb="2">
      <t>キンガク</t>
    </rPh>
    <phoneticPr fontId="18"/>
  </si>
  <si>
    <t>愛媛県今治市</t>
    <rPh sb="0" eb="3">
      <t>エヒメケン</t>
    </rPh>
    <rPh sb="3" eb="6">
      <t>イマバリシ</t>
    </rPh>
    <phoneticPr fontId="18"/>
  </si>
  <si>
    <t>％</t>
  </si>
  <si>
    <t>大阪府箕面市</t>
    <rPh sb="0" eb="3">
      <t>オオサカフ</t>
    </rPh>
    <rPh sb="3" eb="6">
      <t>ミノオシ</t>
    </rPh>
    <phoneticPr fontId="18"/>
  </si>
  <si>
    <r>
      <t>箕面市外</t>
    </r>
    <r>
      <rPr>
        <sz val="16"/>
        <color theme="1"/>
        <rFont val="BIZ UDPゴシック"/>
      </rPr>
      <t>で生じた付加価値</t>
    </r>
    <rPh sb="0" eb="2">
      <t>ミノオ</t>
    </rPh>
    <rPh sb="2" eb="4">
      <t>シガイ</t>
    </rPh>
    <rPh sb="5" eb="6">
      <t>ショウ</t>
    </rPh>
    <rPh sb="8" eb="12">
      <t>フカカチ</t>
    </rPh>
    <phoneticPr fontId="18"/>
  </si>
  <si>
    <t>大阪府箕面市</t>
    <rPh sb="0" eb="3">
      <t>オオサカフ</t>
    </rPh>
    <rPh sb="3" eb="5">
      <t>ミノオ</t>
    </rPh>
    <rPh sb="5" eb="6">
      <t>シ</t>
    </rPh>
    <phoneticPr fontId="18"/>
  </si>
  <si>
    <t>評価</t>
    <rPh sb="0" eb="2">
      <t>ヒョウカ</t>
    </rPh>
    <phoneticPr fontId="18"/>
  </si>
  <si>
    <t>梱包にかかる経費</t>
    <rPh sb="0" eb="2">
      <t>コンポウ</t>
    </rPh>
    <rPh sb="6" eb="8">
      <t>ケイヒ</t>
    </rPh>
    <phoneticPr fontId="18"/>
  </si>
  <si>
    <r>
      <t>上記については、以下の算出方法（該当する算出方法に</t>
    </r>
    <r>
      <rPr>
        <sz val="11"/>
        <color theme="1"/>
        <rFont val="Segoe UI Symbol"/>
      </rPr>
      <t>☑</t>
    </r>
    <r>
      <rPr>
        <sz val="11"/>
        <color theme="1"/>
        <rFont val="游ゴシック"/>
      </rPr>
      <t>）により算出しています。</t>
    </r>
    <rPh sb="0" eb="2">
      <t>ジョウキ</t>
    </rPh>
    <rPh sb="8" eb="10">
      <t>イカ</t>
    </rPh>
    <rPh sb="11" eb="13">
      <t>サンシュツ</t>
    </rPh>
    <rPh sb="13" eb="15">
      <t>ホウホウ</t>
    </rPh>
    <rPh sb="16" eb="18">
      <t>ガイトウ</t>
    </rPh>
    <rPh sb="20" eb="24">
      <t>サンシュツホウホウ</t>
    </rPh>
    <rPh sb="30" eb="32">
      <t>サンシュツ</t>
    </rPh>
    <phoneticPr fontId="18"/>
  </si>
  <si>
    <t>原材料調達の詳細（市内外の主な原材料は上位３つ程度記載してください）</t>
    <rPh sb="0" eb="3">
      <t>ゲンザイリョウ</t>
    </rPh>
    <rPh sb="3" eb="5">
      <t>チョウタツ</t>
    </rPh>
    <rPh sb="6" eb="8">
      <t>ショウサイ</t>
    </rPh>
    <rPh sb="9" eb="11">
      <t>シナイ</t>
    </rPh>
    <rPh sb="11" eb="12">
      <t>ソト</t>
    </rPh>
    <rPh sb="13" eb="14">
      <t>オモ</t>
    </rPh>
    <rPh sb="15" eb="18">
      <t>ゲンザイリョウ</t>
    </rPh>
    <rPh sb="19" eb="21">
      <t>ジョウイ</t>
    </rPh>
    <rPh sb="23" eb="25">
      <t>テイド</t>
    </rPh>
    <rPh sb="25" eb="27">
      <t>キサイ</t>
    </rPh>
    <phoneticPr fontId="18"/>
  </si>
  <si>
    <t>であり、一般販売価格は</t>
    <rPh sb="4" eb="10">
      <t>イッパンハンバイカカク</t>
    </rPh>
    <phoneticPr fontId="18"/>
  </si>
  <si>
    <t>検品</t>
    <rPh sb="0" eb="2">
      <t>ケンピン</t>
    </rPh>
    <phoneticPr fontId="18"/>
  </si>
  <si>
    <t>（※１）が生じていることを証明します。</t>
  </si>
  <si>
    <t>いちごケーキ</t>
  </si>
  <si>
    <t>記入日</t>
    <rPh sb="0" eb="3">
      <t>きにゅうび</t>
    </rPh>
    <phoneticPr fontId="18" type="Hiragana"/>
  </si>
  <si>
    <t>開発</t>
    <rPh sb="0" eb="2">
      <t>カイハツ</t>
    </rPh>
    <phoneticPr fontId="18"/>
  </si>
  <si>
    <r>
      <t>原材料調達</t>
    </r>
    <r>
      <rPr>
        <b/>
        <sz val="16"/>
        <color theme="1"/>
        <rFont val="BIZ UDPゴシック"/>
      </rPr>
      <t>（市外）</t>
    </r>
    <r>
      <rPr>
        <b/>
        <sz val="16"/>
        <color rgb="FFFF0000"/>
        <rFont val="BIZ UDPゴシック"/>
      </rPr>
      <t xml:space="preserve">
（必須）</t>
    </r>
    <r>
      <rPr>
        <sz val="16"/>
        <color auto="1"/>
        <rFont val="BIZ UDPゴシック"/>
      </rPr>
      <t xml:space="preserve">
</t>
    </r>
    <r>
      <rPr>
        <b/>
        <sz val="16"/>
        <color rgb="FFFF0000"/>
        <rFont val="BIZ UDPゴシック"/>
      </rPr>
      <t>（生産・製造・加工地には、主な原材料名を記載）</t>
    </r>
    <rPh sb="0" eb="3">
      <t>ゲンザイリョウ</t>
    </rPh>
    <rPh sb="3" eb="5">
      <t>チョウタツ</t>
    </rPh>
    <rPh sb="6" eb="8">
      <t>シガイ</t>
    </rPh>
    <phoneticPr fontId="18"/>
  </si>
  <si>
    <t>製織</t>
    <rPh sb="0" eb="1">
      <t>セイ</t>
    </rPh>
    <rPh sb="1" eb="2">
      <t>オ</t>
    </rPh>
    <phoneticPr fontId="18"/>
  </si>
  <si>
    <t>※その他の算出方法とする理由及びその算出方法の詳細は以下のとおり。</t>
  </si>
  <si>
    <t>その他の算出方法</t>
  </si>
  <si>
    <t>記載上の注意事項　
本記載内容は本市HPにて公表されます。
※１　返礼品の市内付加価値率は、51％以上、60％以上、70％以上、80％以上、90％以上より選択いただけます。
※２　返礼品等の製造・加工が行われた場所について、国内の場合は都道府県名及び市区町村名（例：○○県○○市）、国外の場合は国名を記載すること。
※３　当該返礼品等を一般消費者に対して販売する際の通常の価格を記載すること。なお、当該返礼品等が非売品である場合には、当該返礼品等の類似製品に係る通常の価格を記載すること。　</t>
    <rPh sb="10" eb="11">
      <t>ほん</t>
    </rPh>
    <rPh sb="11" eb="13">
      <t>きさい</t>
    </rPh>
    <rPh sb="13" eb="15">
      <t>ないよう</t>
    </rPh>
    <rPh sb="16" eb="17">
      <t>ほん</t>
    </rPh>
    <rPh sb="17" eb="18">
      <t>し</t>
    </rPh>
    <rPh sb="22" eb="24">
      <t>こうひょう</t>
    </rPh>
    <rPh sb="33" eb="36">
      <t>へんれいひん</t>
    </rPh>
    <rPh sb="37" eb="39">
      <t>しない</t>
    </rPh>
    <rPh sb="39" eb="41">
      <t>ふか</t>
    </rPh>
    <rPh sb="41" eb="43">
      <t>かち</t>
    </rPh>
    <rPh sb="43" eb="44">
      <t>りつ</t>
    </rPh>
    <rPh sb="49" eb="51">
      <t>いじょう</t>
    </rPh>
    <rPh sb="55" eb="57">
      <t>いじょう</t>
    </rPh>
    <rPh sb="61" eb="63">
      <t>いじょう</t>
    </rPh>
    <rPh sb="67" eb="69">
      <t>いじょう</t>
    </rPh>
    <rPh sb="73" eb="75">
      <t>いじょう</t>
    </rPh>
    <rPh sb="77" eb="79">
      <t>せんたく</t>
    </rPh>
    <phoneticPr fontId="18" type="Hiragana"/>
  </si>
  <si>
    <r>
      <t>原材料調達</t>
    </r>
    <r>
      <rPr>
        <b/>
        <sz val="16"/>
        <color theme="1"/>
        <rFont val="BIZ UDPゴシック"/>
      </rPr>
      <t xml:space="preserve">（市内）
</t>
    </r>
    <r>
      <rPr>
        <b/>
        <sz val="16"/>
        <color rgb="FFFF0000"/>
        <rFont val="BIZ UDPゴシック"/>
      </rPr>
      <t>（必須）</t>
    </r>
    <rPh sb="0" eb="3">
      <t>ゲンザイリョウ</t>
    </rPh>
    <rPh sb="3" eb="5">
      <t>チョウタツ</t>
    </rPh>
    <rPh sb="6" eb="8">
      <t>シナイ</t>
    </rPh>
    <rPh sb="11" eb="13">
      <t>ヒッス</t>
    </rPh>
    <phoneticPr fontId="18"/>
  </si>
  <si>
    <t>箕面市内で生じた付加価値</t>
    <rPh sb="0" eb="2">
      <t>ミノオ</t>
    </rPh>
    <rPh sb="2" eb="4">
      <t>シナイ</t>
    </rPh>
    <rPh sb="5" eb="6">
      <t>ショウ</t>
    </rPh>
    <rPh sb="8" eb="12">
      <t>フカカチ</t>
    </rPh>
    <phoneticPr fontId="18"/>
  </si>
  <si>
    <t>お礼品代金（税込み）</t>
    <rPh sb="1" eb="2">
      <t>レイ</t>
    </rPh>
    <rPh sb="2" eb="3">
      <t>ヒン</t>
    </rPh>
    <rPh sb="3" eb="5">
      <t>ダイキン</t>
    </rPh>
    <rPh sb="6" eb="8">
      <t>ゼイコ</t>
    </rPh>
    <phoneticPr fontId="18"/>
  </si>
  <si>
    <r>
      <t xml:space="preserve">製造工程
</t>
    </r>
    <r>
      <rPr>
        <b/>
        <sz val="16"/>
        <color rgb="FFFF0000"/>
        <rFont val="BIZ UDPゴシック"/>
      </rPr>
      <t>（必要に応じて編集してください）</t>
    </r>
    <rPh sb="0" eb="2">
      <t>セイゾウ</t>
    </rPh>
    <rPh sb="2" eb="4">
      <t>コウテイ</t>
    </rPh>
    <rPh sb="6" eb="8">
      <t>ヒツヨウ</t>
    </rPh>
    <rPh sb="9" eb="10">
      <t>オウ</t>
    </rPh>
    <rPh sb="12" eb="14">
      <t>ヘンシュウ</t>
    </rPh>
    <phoneticPr fontId="18"/>
  </si>
  <si>
    <t>想定する使用用途（家庭用・ギフト用等）やターゲット層を踏まえ、サイズ、重量、吸水性、肌触り、デザイン、価格帯等の基本仕様を検討する。</t>
  </si>
  <si>
    <t>税込みの調達費用と一致します。</t>
    <rPh sb="0" eb="2">
      <t>ゼイコ</t>
    </rPh>
    <rPh sb="4" eb="6">
      <t>チョウタツ</t>
    </rPh>
    <rPh sb="6" eb="8">
      <t>ヒヨウ</t>
    </rPh>
    <rPh sb="9" eb="11">
      <t>イッチ</t>
    </rPh>
    <phoneticPr fontId="18"/>
  </si>
  <si>
    <t>については、箕面市の区域内における工程により、当該返礼品等の価値の</t>
    <rPh sb="6" eb="8">
      <t>みのお</t>
    </rPh>
    <phoneticPr fontId="18" type="Hiragana"/>
  </si>
  <si>
    <t>なお、当該返礼品等を取り扱うに当たって、下記の事項に同意します。
・当該返礼品等については、地場産品基準（平成31年総務省告示第179号第５条）第８号イ～ハの返礼品等として提出先以外の都道府県又は市区町村が取り扱う場合を除き、本証明書の提出先以外の都道府県又は市区町村の第３号の返礼品等として取り扱わないこと。
・当該返礼品等の付加価値の算出方法等について、地方団体の求めに応じ、必要な説明や資料提供等を行うこと。</t>
  </si>
  <si>
    <t>想定するターゲット層を踏まえ、味・サイズ・価格帯・保存方法（冷蔵／冷凍）を含めた商品仕様を検討する。</t>
    <rPh sb="9" eb="10">
      <t>ソウ</t>
    </rPh>
    <phoneticPr fontId="18"/>
  </si>
  <si>
    <t>総務大臣が定める標準的な算出方法</t>
    <rPh sb="0" eb="4">
      <t>ソウムダイジン</t>
    </rPh>
    <rPh sb="5" eb="6">
      <t>サダ</t>
    </rPh>
    <rPh sb="8" eb="11">
      <t>ヒョウジュンテキ</t>
    </rPh>
    <rPh sb="12" eb="16">
      <t>サンシュツホウホウ</t>
    </rPh>
    <phoneticPr fontId="18"/>
  </si>
  <si>
    <t>※標準的な算出方法における算出基礎は以下のとおり。</t>
  </si>
  <si>
    <t>Ａ：当該地方団体による返礼品等の調達費用</t>
  </si>
  <si>
    <t>いｔ</t>
  </si>
  <si>
    <t>円（税込み）です（※３）。</t>
    <rPh sb="0" eb="1">
      <t>エン</t>
    </rPh>
    <rPh sb="2" eb="4">
      <t>ゼイコ</t>
    </rPh>
    <phoneticPr fontId="18"/>
  </si>
  <si>
    <t>Ｂ：当該返礼品等の製造・販売等のために当該地方団体の区域外で生じた</t>
  </si>
  <si>
    <t>　　費用</t>
  </si>
  <si>
    <t>事業者名</t>
  </si>
  <si>
    <t>設計したレシピに基づき試作品を製造し、味・食感・外観・保存性等について評価を行い、必要に応じて配合や工程の見直しを行う。</t>
  </si>
  <si>
    <t>円（税込み）</t>
    <rPh sb="0" eb="1">
      <t>エン</t>
    </rPh>
    <rPh sb="2" eb="4">
      <t>ゼイコ</t>
    </rPh>
    <phoneticPr fontId="18"/>
  </si>
  <si>
    <r>
      <t>　　　　</t>
    </r>
    <r>
      <rPr>
        <b/>
        <sz val="18"/>
        <color rgb="FFFF0000"/>
        <rFont val="BIZ UDPゴシック"/>
      </rPr>
      <t>付加価値算出時は、梱包にかかる経費を除いた金額を調達費用とします。</t>
    </r>
    <rPh sb="4" eb="6">
      <t>フカ</t>
    </rPh>
    <rPh sb="6" eb="8">
      <t>カチ</t>
    </rPh>
    <rPh sb="8" eb="11">
      <t>サンシュツジ</t>
    </rPh>
    <rPh sb="13" eb="15">
      <t>コンポウ</t>
    </rPh>
    <rPh sb="19" eb="21">
      <t>ケイヒ</t>
    </rPh>
    <rPh sb="22" eb="23">
      <t>ノゾ</t>
    </rPh>
    <rPh sb="25" eb="27">
      <t>キンガク</t>
    </rPh>
    <rPh sb="28" eb="30">
      <t>チョウタツ</t>
    </rPh>
    <rPh sb="30" eb="32">
      <t>ヒヨウ</t>
    </rPh>
    <phoneticPr fontId="18"/>
  </si>
  <si>
    <t>スポンジ生地、クリーム、いちごの構成比率を決定し、甘さ・食感・見た目のバランスを考慮した配合および製造手順を設計する。</t>
  </si>
  <si>
    <t>原材料の計量・混合、スポンジ生地の焼成、冷却後のカット、クリームの充填、いちごのトッピングおよび装飾を行い、製品として完成させる。</t>
  </si>
  <si>
    <t>設計内容に基づき試作タオルを製造し、織り上がり、パイルの状態、風合い、寸法等を確認する。</t>
  </si>
  <si>
    <t>外観、重量、破損の有無、異物混入の有無等を確認し、品質基準を満たしていることを確認したうえで出荷する。</t>
  </si>
  <si>
    <t>寸法、重量、縫製状態、汚れやほつれの有無等を確認し、品質基準を満たしていることを確認したうえで出荷する。</t>
  </si>
  <si>
    <t>調達費用（税込み）</t>
    <rPh sb="0" eb="2">
      <t>チョウタツ</t>
    </rPh>
    <rPh sb="2" eb="4">
      <t>ヒヨウ</t>
    </rPh>
    <rPh sb="5" eb="7">
      <t>ゼイコ</t>
    </rPh>
    <phoneticPr fontId="18"/>
  </si>
  <si>
    <t>使用する糸の種類（綿100％等）、糸番手、織組織、パイル長、密度、仕上がり規格を決定し、品質基準および製造工程を設計する。</t>
  </si>
  <si>
    <t>織機による製織後、洗い、乾燥、毛羽処理、裁断、縫製等の加工および仕上げ工程を行い、製品として完成させる。</t>
  </si>
  <si>
    <t>自動計算に誤りがないかご確認ください。</t>
  </si>
  <si>
    <t>箕面市内で原材料が生産されている場合
主な原材料名（　糸　　　　　　　　　　　　　　　　　　　　　　　　　）</t>
    <rPh sb="0" eb="2">
      <t>ミノオ</t>
    </rPh>
    <rPh sb="2" eb="4">
      <t>シナイ</t>
    </rPh>
    <rPh sb="5" eb="8">
      <t>ゲンザイリョウ</t>
    </rPh>
    <rPh sb="9" eb="11">
      <t>セイサン</t>
    </rPh>
    <rPh sb="16" eb="18">
      <t>バアイ</t>
    </rPh>
    <rPh sb="19" eb="20">
      <t>オモ</t>
    </rPh>
    <rPh sb="21" eb="24">
      <t>ゲンザイリョウ</t>
    </rPh>
    <rPh sb="24" eb="25">
      <t>メイ</t>
    </rPh>
    <rPh sb="27" eb="28">
      <t>イト</t>
    </rPh>
    <phoneticPr fontId="18"/>
  </si>
  <si>
    <t>箕面市外で原材料が生産されている場合
主な原材料名（　綿糸　　　　　　　　　　　　　　　　　　　　　　　　）</t>
    <rPh sb="0" eb="2">
      <t>ミノオ</t>
    </rPh>
    <rPh sb="2" eb="4">
      <t>シガイ</t>
    </rPh>
    <rPh sb="5" eb="8">
      <t>ゲンザイリョウ</t>
    </rPh>
    <rPh sb="9" eb="11">
      <t>セイサン</t>
    </rPh>
    <rPh sb="16" eb="18">
      <t>バアイ</t>
    </rPh>
    <rPh sb="19" eb="20">
      <t>オモ</t>
    </rPh>
    <rPh sb="21" eb="24">
      <t>ゲンザイリョウ</t>
    </rPh>
    <rPh sb="24" eb="25">
      <t>メイ</t>
    </rPh>
    <rPh sb="27" eb="29">
      <t>メンシ</t>
    </rPh>
    <phoneticPr fontId="18"/>
  </si>
  <si>
    <t>市内で調達が困難な原材料について、市外の業者から調達する。</t>
  </si>
  <si>
    <t>市内で調達が困難な原材料について、市外の紡績事業者等から調達する。</t>
  </si>
  <si>
    <t>箕面市内事業者から調達した原材料を返礼品の主要原材料として安定的に調達する。</t>
    <rPh sb="13" eb="16">
      <t>ゲンザイリョウ</t>
    </rPh>
    <rPh sb="33" eb="35">
      <t>チョウタツ</t>
    </rPh>
    <phoneticPr fontId="18"/>
  </si>
  <si>
    <t>箕面市内で生産された原材料を、地元事業者から安定的に調達する。</t>
  </si>
  <si>
    <t>箕面市内で原材料が生産されている場合
主な原材料名（　卵、牛乳、いちご　　　　　　　　　　　　　　　　　　　　　　　　）</t>
    <rPh sb="0" eb="2">
      <t>ミノオ</t>
    </rPh>
    <rPh sb="2" eb="4">
      <t>シナイ</t>
    </rPh>
    <rPh sb="5" eb="8">
      <t>ゲンザイリョウ</t>
    </rPh>
    <rPh sb="9" eb="11">
      <t>セイサン</t>
    </rPh>
    <rPh sb="16" eb="18">
      <t>バアイ</t>
    </rPh>
    <rPh sb="19" eb="20">
      <t>オモ</t>
    </rPh>
    <rPh sb="21" eb="24">
      <t>ゲンザイリョウ</t>
    </rPh>
    <rPh sb="24" eb="25">
      <t>メイ</t>
    </rPh>
    <phoneticPr fontId="18"/>
  </si>
  <si>
    <t>箕面市外で原材料が生産されている場合
主な原材料名（　小麦粉、砂糖、バター　　　　　　　　　　　　　　　　　　　　　）</t>
    <rPh sb="0" eb="2">
      <t>ミノオ</t>
    </rPh>
    <rPh sb="2" eb="4">
      <t>シガイ</t>
    </rPh>
    <rPh sb="5" eb="8">
      <t>ゲンザイリョウ</t>
    </rPh>
    <rPh sb="9" eb="11">
      <t>セイサン</t>
    </rPh>
    <rPh sb="16" eb="18">
      <t>バアイ</t>
    </rPh>
    <rPh sb="19" eb="20">
      <t>オモ</t>
    </rPh>
    <rPh sb="21" eb="24">
      <t>ゲンザイリョウ</t>
    </rPh>
    <rPh sb="24" eb="25">
      <t>メイ</t>
    </rPh>
    <phoneticPr fontId="18"/>
  </si>
  <si>
    <t>（※１）という内容で公表します。</t>
    <rPh sb="7" eb="9">
      <t>ないよう</t>
    </rPh>
    <rPh sb="10" eb="12">
      <t>こうひょう</t>
    </rPh>
    <phoneticPr fontId="18" type="Hiragana"/>
  </si>
  <si>
    <t>株式会社●●</t>
    <rPh sb="0" eb="2">
      <t>かぶしき</t>
    </rPh>
    <rPh sb="2" eb="4">
      <t>かいしゃ</t>
    </rPh>
    <phoneticPr fontId="18" type="Hiragana"/>
  </si>
  <si>
    <t>２０２６　年　４　月　１　日</t>
    <rPh sb="5" eb="6">
      <t>ねん</t>
    </rPh>
    <rPh sb="9" eb="10">
      <t>がつ</t>
    </rPh>
    <rPh sb="13" eb="14">
      <t>にち</t>
    </rPh>
    <phoneticPr fontId="18" type="Hiragana"/>
  </si>
  <si>
    <t>大阪府箕面市</t>
    <rPh sb="0" eb="3">
      <t>おおさかふ</t>
    </rPh>
    <rPh sb="3" eb="6">
      <t>みのおし</t>
    </rPh>
    <phoneticPr fontId="18" type="Hiragana"/>
  </si>
  <si>
    <t>51%以上</t>
  </si>
  <si>
    <t>（宛先）箕面市長</t>
    <rPh sb="1" eb="3">
      <t>アテサキ</t>
    </rPh>
    <rPh sb="4" eb="6">
      <t>ミノオ</t>
    </rPh>
    <rPh sb="6" eb="8">
      <t>シチョウ</t>
    </rPh>
    <phoneticPr fontId="18"/>
  </si>
  <si>
    <t>梱包にかかる費用を差し引いた。税込みの調達費用と一致します。</t>
    <rPh sb="0" eb="2">
      <t>コンポウ</t>
    </rPh>
    <rPh sb="6" eb="8">
      <t>ヒヨウ</t>
    </rPh>
    <rPh sb="9" eb="10">
      <t>サ</t>
    </rPh>
    <rPh sb="11" eb="12">
      <t>ヒ</t>
    </rPh>
    <rPh sb="15" eb="17">
      <t>ゼイコ</t>
    </rPh>
    <rPh sb="19" eb="21">
      <t>チョウタツ</t>
    </rPh>
    <rPh sb="21" eb="23">
      <t>ヒヨウ</t>
    </rPh>
    <rPh sb="24" eb="26">
      <t>イッチ</t>
    </rPh>
    <phoneticPr fontId="18"/>
  </si>
  <si>
    <t>　　　　　年　　　月　　　日</t>
    <rPh sb="5" eb="6">
      <t>ねん</t>
    </rPh>
    <rPh sb="9" eb="10">
      <t>がつ</t>
    </rPh>
    <rPh sb="13" eb="14">
      <t>にち</t>
    </rPh>
    <phoneticPr fontId="18" type="Hiragana"/>
  </si>
  <si>
    <t>箕面市内で原材料が生産されている場合
主な原材料名（　　　　　　　　　　　　　　　　　　　　　　　　　　　　　　　　　　　　）</t>
    <rPh sb="0" eb="2">
      <t>ミノオ</t>
    </rPh>
    <rPh sb="2" eb="4">
      <t>シナイ</t>
    </rPh>
    <rPh sb="5" eb="8">
      <t>ゲンザイリョウ</t>
    </rPh>
    <rPh sb="9" eb="11">
      <t>セイサン</t>
    </rPh>
    <rPh sb="16" eb="18">
      <t>バアイ</t>
    </rPh>
    <rPh sb="19" eb="20">
      <t>オモ</t>
    </rPh>
    <rPh sb="21" eb="24">
      <t>ゲンザイリョウ</t>
    </rPh>
    <rPh sb="24" eb="25">
      <t>メイ</t>
    </rPh>
    <phoneticPr fontId="18"/>
  </si>
  <si>
    <t>箕面市外で原材料が生産されている場合
主な原材料名（　　　　　　　　　　　　　　　　　　　　　　　　　　　　　　　　　　　　）</t>
    <rPh sb="0" eb="2">
      <t>ミノオ</t>
    </rPh>
    <rPh sb="2" eb="4">
      <t>シガイ</t>
    </rPh>
    <rPh sb="5" eb="8">
      <t>ゲンザイリョウ</t>
    </rPh>
    <rPh sb="9" eb="11">
      <t>セイサン</t>
    </rPh>
    <rPh sb="16" eb="18">
      <t>バアイ</t>
    </rPh>
    <rPh sb="19" eb="20">
      <t>オモ</t>
    </rPh>
    <rPh sb="21" eb="24">
      <t>ゲンザイリョウ</t>
    </rPh>
    <rPh sb="24" eb="25">
      <t>メイ</t>
    </rPh>
    <phoneticPr fontId="18"/>
  </si>
  <si>
    <t>「箕面市内で生じた付加価値」は「生産・製造･加工地」に「大阪府箕面市」と記載したものを自動計算します。（○適切な例「大阪府箕面市」、×不適切な例「箕面市」）</t>
  </si>
  <si>
    <r>
      <t>上記については、以下の算出方法（該当する算出方法に</t>
    </r>
    <r>
      <rPr>
        <sz val="11"/>
        <color theme="1"/>
        <rFont val="BIZ UDゴシック"/>
      </rPr>
      <t>☑）により算出しています。</t>
    </r>
    <rPh sb="0" eb="2">
      <t>ジョウキ</t>
    </rPh>
    <rPh sb="8" eb="10">
      <t>イカ</t>
    </rPh>
    <rPh sb="11" eb="13">
      <t>サンシュツ</t>
    </rPh>
    <rPh sb="13" eb="15">
      <t>ホウホウ</t>
    </rPh>
    <rPh sb="16" eb="18">
      <t>ガイトウ</t>
    </rPh>
    <rPh sb="20" eb="24">
      <t>サンシュツホウホウ</t>
    </rPh>
    <rPh sb="30" eb="32">
      <t>サンシュツ</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</si>
</sst>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quot;円&quot;"/>
    <numFmt numFmtId="178" formatCode="0_);[Red]\(0\)"/>
  </numFmts>
  <fonts count="30">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3"/>
      <scheme val="minor"/>
    </font>
    <font>
      <sz val="6"/>
      <color auto="1"/>
      <name val="游ゴシック"/>
      <family val="3"/>
    </font>
    <font>
      <sz val="11"/>
      <color theme="1"/>
      <name val="BIZ UDゴシック"/>
      <family val="3"/>
    </font>
    <font>
      <u/>
      <sz val="11"/>
      <color theme="1"/>
      <name val="BIZ UDゴシック"/>
    </font>
    <font>
      <sz val="11"/>
      <color theme="1"/>
      <name val="BIZ UDPゴシック"/>
      <family val="3"/>
    </font>
    <font>
      <sz val="16"/>
      <color theme="1"/>
      <name val="BIZ UDPゴシック"/>
      <family val="3"/>
    </font>
    <font>
      <sz val="16"/>
      <color auto="1"/>
      <name val="BIZ UDPゴシック"/>
      <family val="3"/>
    </font>
    <font>
      <sz val="18"/>
      <color theme="1"/>
      <name val="BIZ UDPゴシック"/>
      <family val="3"/>
    </font>
    <font>
      <b/>
      <sz val="16"/>
      <color theme="1"/>
      <name val="BIZ UDPゴシック"/>
      <family val="3"/>
    </font>
    <font>
      <b/>
      <sz val="18"/>
      <color theme="1"/>
      <name val="BIZ UDPゴシック"/>
      <family val="3"/>
    </font>
    <font>
      <b/>
      <sz val="18"/>
      <color rgb="FFFF0000"/>
      <name val="BIZ UDPゴシック"/>
      <family val="3"/>
    </font>
    <font>
      <b/>
      <sz val="16"/>
      <color rgb="FFFF0000"/>
      <name val="BIZ UDPゴシック"/>
      <family val="3"/>
    </font>
    <font>
      <u/>
      <sz val="11"/>
      <color theme="1"/>
      <name val="游ゴシック"/>
      <family val="3"/>
      <scheme val="minor"/>
    </font>
  </fonts>
  <fills count="36">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25"/>
        <bgColor indexed="64"/>
      </patternFill>
    </fill>
    <fill>
      <patternFill patternType="solid">
        <fgColor rgb="FFFFFFBE"/>
        <bgColor indexed="64"/>
      </patternFill>
    </fill>
    <fill>
      <patternFill patternType="solid">
        <fgColor rgb="FFFFA6A6"/>
        <bgColor indexed="64"/>
      </patternFill>
    </fill>
  </fills>
  <borders count="5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19" fillId="0" borderId="0" xfId="0" applyFont="1">
      <alignment vertical="center"/>
    </xf>
    <xf numFmtId="0" fontId="19" fillId="0" borderId="0" xfId="0" applyFont="1" applyBorder="1" applyAlignment="1">
      <alignment horizontal="center" vertical="center"/>
    </xf>
    <xf numFmtId="0" fontId="19" fillId="33" borderId="0" xfId="0" applyNumberFormat="1" applyFont="1" applyFill="1" applyBorder="1" applyAlignment="1">
      <alignment horizontal="center" vertical="center"/>
    </xf>
    <xf numFmtId="9" fontId="19" fillId="33" borderId="0" xfId="42" applyFont="1" applyFill="1" applyAlignment="1">
      <alignment horizontal="center" vertical="center"/>
    </xf>
    <xf numFmtId="0" fontId="19" fillId="34" borderId="10" xfId="0" applyFont="1" applyFill="1" applyBorder="1">
      <alignment vertical="center"/>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34" borderId="10"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14" xfId="0" applyFont="1" applyBorder="1" applyAlignment="1">
      <alignment horizontal="left" vertical="center" wrapText="1"/>
    </xf>
    <xf numFmtId="0" fontId="19" fillId="0" borderId="10" xfId="0" applyFont="1" applyBorder="1" applyAlignment="1">
      <alignment horizontal="left" vertical="center" wrapText="1"/>
    </xf>
    <xf numFmtId="38" fontId="19" fillId="34" borderId="10" xfId="43" applyFont="1" applyFill="1" applyBorder="1" applyAlignment="1">
      <alignment horizontal="center" vertical="center"/>
    </xf>
    <xf numFmtId="0" fontId="19" fillId="0" borderId="0" xfId="0" applyFont="1" applyBorder="1">
      <alignment vertical="center"/>
    </xf>
    <xf numFmtId="176" fontId="19" fillId="33" borderId="10" xfId="43" applyNumberFormat="1" applyFont="1" applyFill="1" applyBorder="1" applyAlignment="1">
      <alignment horizontal="center" vertical="center"/>
    </xf>
    <xf numFmtId="3" fontId="19" fillId="33" borderId="10" xfId="0" applyNumberFormat="1" applyFont="1" applyFill="1" applyBorder="1" applyAlignment="1">
      <alignment horizontal="center" vertical="center"/>
    </xf>
    <xf numFmtId="0" fontId="20" fillId="34" borderId="10" xfId="0" applyFont="1" applyFill="1" applyBorder="1">
      <alignment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21" fillId="0" borderId="0" xfId="0" applyFont="1">
      <alignment vertical="center"/>
    </xf>
    <xf numFmtId="0" fontId="21" fillId="0" borderId="0" xfId="0" applyFont="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3" fillId="0" borderId="23" xfId="0" applyFont="1" applyBorder="1" applyAlignment="1">
      <alignment horizontal="center" vertical="center"/>
    </xf>
    <xf numFmtId="0" fontId="23" fillId="0" borderId="0" xfId="0" applyFont="1" applyAlignment="1">
      <alignment horizontal="center" vertical="center"/>
    </xf>
    <xf numFmtId="0" fontId="22" fillId="0" borderId="25" xfId="0" applyFont="1" applyBorder="1" applyAlignment="1">
      <alignment horizontal="center" vertical="center" wrapText="1"/>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7" xfId="0" applyFont="1" applyBorder="1" applyAlignment="1">
      <alignment horizontal="center" vertical="center" wrapText="1"/>
    </xf>
    <xf numFmtId="0" fontId="21" fillId="0" borderId="29" xfId="0" applyFont="1" applyBorder="1" applyAlignment="1">
      <alignment horizontal="center" vertical="center"/>
    </xf>
    <xf numFmtId="0" fontId="0" fillId="0" borderId="0" xfId="0" applyFont="1" applyFill="1">
      <alignment vertical="center"/>
    </xf>
    <xf numFmtId="0" fontId="0" fillId="0" borderId="0" xfId="0" applyBorder="1" applyAlignment="1">
      <alignment horizontal="center" vertical="center"/>
    </xf>
    <xf numFmtId="0" fontId="24" fillId="0" borderId="30" xfId="0" applyFont="1" applyFill="1" applyBorder="1" applyAlignment="1">
      <alignment horizontal="left" vertical="center"/>
    </xf>
    <xf numFmtId="0" fontId="24" fillId="34" borderId="31" xfId="0" applyFont="1" applyFill="1" applyBorder="1" applyAlignment="1">
      <alignment horizontal="left" vertical="center" wrapText="1"/>
    </xf>
    <xf numFmtId="0" fontId="24" fillId="34" borderId="32" xfId="0" applyFont="1" applyFill="1" applyBorder="1" applyAlignment="1">
      <alignment horizontal="left" vertical="center" wrapText="1"/>
    </xf>
    <xf numFmtId="0" fontId="21" fillId="0" borderId="0" xfId="0" applyFont="1" applyAlignment="1">
      <alignment vertical="center" wrapText="1"/>
    </xf>
    <xf numFmtId="0" fontId="25" fillId="34" borderId="33" xfId="0" applyFont="1" applyFill="1" applyBorder="1" applyAlignment="1">
      <alignment horizontal="center" vertical="center"/>
    </xf>
    <xf numFmtId="177" fontId="25" fillId="34" borderId="34" xfId="0" applyNumberFormat="1" applyFont="1" applyFill="1" applyBorder="1" applyAlignment="1">
      <alignment horizontal="center" vertical="center"/>
    </xf>
    <xf numFmtId="177" fontId="25" fillId="35" borderId="34" xfId="0" applyNumberFormat="1" applyFont="1" applyFill="1" applyBorder="1" applyAlignment="1">
      <alignment horizontal="center" vertical="center"/>
    </xf>
    <xf numFmtId="9" fontId="25" fillId="0" borderId="35" xfId="42" applyNumberFormat="1" applyFont="1" applyBorder="1" applyAlignment="1">
      <alignment horizontal="center" vertical="center"/>
    </xf>
    <xf numFmtId="9" fontId="25" fillId="0" borderId="36" xfId="42" applyFont="1" applyBorder="1" applyAlignment="1">
      <alignment horizontal="center" vertical="center"/>
    </xf>
    <xf numFmtId="9" fontId="25" fillId="0" borderId="0" xfId="42" applyFont="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34" borderId="40" xfId="0" applyFont="1" applyFill="1" applyBorder="1" applyAlignment="1">
      <alignment horizontal="left" vertical="center" wrapText="1"/>
    </xf>
    <xf numFmtId="0" fontId="22" fillId="34" borderId="41" xfId="0" applyFont="1" applyFill="1" applyBorder="1" applyAlignment="1">
      <alignment horizontal="left" vertical="center" wrapText="1"/>
    </xf>
    <xf numFmtId="0" fontId="22" fillId="34" borderId="42" xfId="0" applyFont="1" applyFill="1" applyBorder="1" applyAlignment="1">
      <alignment horizontal="left" vertical="center" wrapText="1"/>
    </xf>
    <xf numFmtId="0" fontId="22" fillId="34" borderId="43" xfId="0" applyFont="1" applyFill="1" applyBorder="1" applyAlignment="1">
      <alignment horizontal="left" vertical="center"/>
    </xf>
    <xf numFmtId="0" fontId="22" fillId="0" borderId="44" xfId="0" applyFont="1" applyBorder="1">
      <alignment vertical="center"/>
    </xf>
    <xf numFmtId="0" fontId="24" fillId="0" borderId="45" xfId="0" applyFont="1" applyFill="1" applyBorder="1" applyAlignment="1">
      <alignment horizontal="left" vertical="center"/>
    </xf>
    <xf numFmtId="0" fontId="24" fillId="34" borderId="28" xfId="0" applyFont="1" applyFill="1" applyBorder="1" applyAlignment="1">
      <alignment horizontal="left" vertical="center" wrapText="1"/>
    </xf>
    <xf numFmtId="0" fontId="24" fillId="34" borderId="27" xfId="0" applyFont="1" applyFill="1" applyBorder="1" applyAlignment="1">
      <alignment horizontal="left" vertical="center" wrapText="1"/>
    </xf>
    <xf numFmtId="0" fontId="26"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center" vertical="center"/>
    </xf>
    <xf numFmtId="0" fontId="22" fillId="0" borderId="4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47" xfId="0" applyFont="1" applyBorder="1" applyAlignment="1">
      <alignment horizontal="center" vertical="center" wrapText="1"/>
    </xf>
    <xf numFmtId="0" fontId="22" fillId="34" borderId="40" xfId="0" applyFont="1" applyFill="1" applyBorder="1" applyAlignment="1">
      <alignment horizontal="center" vertical="center" wrapText="1"/>
    </xf>
    <xf numFmtId="0" fontId="22" fillId="34" borderId="41" xfId="0" applyFont="1" applyFill="1" applyBorder="1" applyAlignment="1">
      <alignment horizontal="center" vertical="center" wrapText="1"/>
    </xf>
    <xf numFmtId="0" fontId="22" fillId="33" borderId="41" xfId="0" applyFont="1" applyFill="1" applyBorder="1" applyAlignment="1">
      <alignment horizontal="center" vertical="center" wrapText="1"/>
    </xf>
    <xf numFmtId="0" fontId="28" fillId="33" borderId="41" xfId="0" applyFont="1" applyFill="1" applyBorder="1" applyAlignment="1">
      <alignment horizontal="center" vertical="center" wrapText="1"/>
    </xf>
    <xf numFmtId="0" fontId="22" fillId="34" borderId="42" xfId="0" applyFont="1" applyFill="1" applyBorder="1" applyAlignment="1">
      <alignment horizontal="center" vertical="center" wrapText="1"/>
    </xf>
    <xf numFmtId="0" fontId="22" fillId="34" borderId="43" xfId="0" applyFont="1" applyFill="1" applyBorder="1" applyAlignment="1">
      <alignment horizontal="center" vertical="center" wrapText="1"/>
    </xf>
    <xf numFmtId="0" fontId="22" fillId="0" borderId="48" xfId="0" applyFont="1" applyBorder="1" applyAlignment="1">
      <alignment horizontal="center" vertical="center"/>
    </xf>
    <xf numFmtId="0" fontId="24" fillId="34" borderId="40" xfId="0" applyFont="1" applyFill="1" applyBorder="1" applyAlignment="1">
      <alignment horizontal="center" vertical="center"/>
    </xf>
    <xf numFmtId="0" fontId="24" fillId="34" borderId="43" xfId="0" applyFont="1" applyFill="1" applyBorder="1" applyAlignment="1">
      <alignment horizontal="center" vertical="center"/>
    </xf>
    <xf numFmtId="0" fontId="22" fillId="0" borderId="46"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center" vertical="center"/>
    </xf>
    <xf numFmtId="0" fontId="22" fillId="0" borderId="43" xfId="0" applyFont="1" applyBorder="1" applyAlignment="1">
      <alignment horizontal="center" vertical="center" wrapText="1"/>
    </xf>
    <xf numFmtId="178" fontId="22" fillId="34" borderId="40" xfId="0" applyNumberFormat="1" applyFont="1" applyFill="1" applyBorder="1" applyAlignment="1">
      <alignment horizontal="center" vertical="center"/>
    </xf>
    <xf numFmtId="178" fontId="22" fillId="34" borderId="41" xfId="0" applyNumberFormat="1" applyFont="1" applyFill="1" applyBorder="1" applyAlignment="1">
      <alignment horizontal="center" vertical="center"/>
    </xf>
    <xf numFmtId="178" fontId="22" fillId="34" borderId="42" xfId="0" applyNumberFormat="1" applyFont="1" applyFill="1" applyBorder="1" applyAlignment="1">
      <alignment horizontal="center" vertical="center"/>
    </xf>
    <xf numFmtId="178" fontId="22" fillId="34" borderId="49" xfId="0" applyNumberFormat="1" applyFont="1" applyFill="1" applyBorder="1" applyAlignment="1">
      <alignment horizontal="center" vertical="center"/>
    </xf>
    <xf numFmtId="178" fontId="22" fillId="0" borderId="44" xfId="0" applyNumberFormat="1" applyFont="1" applyBorder="1" applyAlignment="1">
      <alignment horizontal="center" vertical="center"/>
    </xf>
    <xf numFmtId="178" fontId="22" fillId="34" borderId="43" xfId="0" applyNumberFormat="1" applyFont="1" applyFill="1" applyBorder="1" applyAlignment="1">
      <alignment horizontal="center" vertical="center"/>
    </xf>
    <xf numFmtId="0" fontId="22" fillId="0" borderId="50" xfId="0" applyFont="1" applyBorder="1" applyAlignment="1">
      <alignment horizontal="center" vertical="center"/>
    </xf>
    <xf numFmtId="0" fontId="22" fillId="0" borderId="10" xfId="0" applyFont="1" applyBorder="1" applyAlignment="1">
      <alignment horizontal="center" vertical="center"/>
    </xf>
    <xf numFmtId="178" fontId="22" fillId="0" borderId="40" xfId="0" applyNumberFormat="1" applyFont="1" applyBorder="1" applyAlignment="1">
      <alignment horizontal="center" vertical="center"/>
    </xf>
    <xf numFmtId="178" fontId="22" fillId="0" borderId="41" xfId="0" applyNumberFormat="1" applyFont="1" applyBorder="1" applyAlignment="1">
      <alignment horizontal="center" vertical="center"/>
    </xf>
    <xf numFmtId="178" fontId="22" fillId="33" borderId="40" xfId="0" applyNumberFormat="1" applyFont="1" applyFill="1" applyBorder="1" applyAlignment="1">
      <alignment horizontal="center" vertical="center"/>
    </xf>
    <xf numFmtId="178" fontId="22" fillId="33" borderId="41" xfId="0" applyNumberFormat="1" applyFont="1" applyFill="1" applyBorder="1" applyAlignment="1">
      <alignment horizontal="center" vertical="center"/>
    </xf>
    <xf numFmtId="178" fontId="22" fillId="0" borderId="43" xfId="0" applyNumberFormat="1" applyFont="1" applyBorder="1" applyAlignment="1">
      <alignment horizontal="center" vertical="center"/>
    </xf>
    <xf numFmtId="178" fontId="22" fillId="0" borderId="51" xfId="0" applyNumberFormat="1" applyFont="1" applyBorder="1" applyAlignment="1">
      <alignment horizontal="center" vertical="center"/>
    </xf>
    <xf numFmtId="0" fontId="27" fillId="0" borderId="0" xfId="0" applyFont="1">
      <alignment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wrapText="1"/>
    </xf>
    <xf numFmtId="177" fontId="22" fillId="33" borderId="34" xfId="42" applyNumberFormat="1" applyFont="1" applyFill="1" applyBorder="1" applyAlignment="1">
      <alignment horizontal="center" vertical="center"/>
    </xf>
    <xf numFmtId="177" fontId="22" fillId="33" borderId="36" xfId="42" applyNumberFormat="1" applyFont="1" applyFill="1" applyBorder="1" applyAlignment="1">
      <alignment horizontal="center" vertical="center"/>
    </xf>
    <xf numFmtId="177" fontId="22" fillId="35" borderId="55" xfId="42" applyNumberFormat="1" applyFont="1" applyFill="1" applyBorder="1" applyAlignment="1">
      <alignment horizontal="center" vertical="center"/>
    </xf>
    <xf numFmtId="0" fontId="24" fillId="0" borderId="56" xfId="0" applyFont="1" applyFill="1" applyBorder="1" applyAlignment="1">
      <alignment horizontal="left" vertical="center"/>
    </xf>
    <xf numFmtId="0" fontId="22" fillId="0" borderId="0" xfId="0" applyFont="1" applyAlignment="1">
      <alignment vertical="center" wrapText="1"/>
    </xf>
    <xf numFmtId="0" fontId="22" fillId="0" borderId="0" xfId="0" applyFont="1">
      <alignment vertical="center"/>
    </xf>
    <xf numFmtId="0" fontId="0" fillId="33" borderId="0" xfId="0" applyNumberFormat="1" applyFont="1" applyFill="1" applyBorder="1" applyAlignment="1">
      <alignment horizontal="center" vertical="center"/>
    </xf>
    <xf numFmtId="9" fontId="0" fillId="33" borderId="0" xfId="42" applyFont="1" applyFill="1" applyAlignment="1">
      <alignment horizontal="center" vertical="center"/>
    </xf>
    <xf numFmtId="0" fontId="0" fillId="34" borderId="10" xfId="0" applyFill="1" applyBorder="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34" borderId="10" xfId="0"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xf numFmtId="0" fontId="0" fillId="0" borderId="14" xfId="0" applyBorder="1" applyAlignment="1">
      <alignment horizontal="left" vertical="center" wrapText="1"/>
    </xf>
    <xf numFmtId="0" fontId="0" fillId="0" borderId="10" xfId="0" applyBorder="1" applyAlignment="1">
      <alignment horizontal="left" vertical="center" wrapText="1"/>
    </xf>
    <xf numFmtId="38" fontId="0" fillId="34" borderId="10" xfId="43" applyFont="1" applyFill="1" applyBorder="1" applyAlignment="1">
      <alignment horizontal="center" vertical="center"/>
    </xf>
    <xf numFmtId="0" fontId="0" fillId="0" borderId="0" xfId="0" applyBorder="1">
      <alignment vertical="center"/>
    </xf>
    <xf numFmtId="176" fontId="0" fillId="33" borderId="10" xfId="43" applyNumberFormat="1" applyFont="1" applyFill="1" applyBorder="1" applyAlignment="1">
      <alignment horizontal="center" vertical="center"/>
    </xf>
    <xf numFmtId="3" fontId="0" fillId="33" borderId="10" xfId="0" applyNumberFormat="1" applyFont="1" applyFill="1" applyBorder="1" applyAlignment="1">
      <alignment horizontal="center" vertical="center"/>
    </xf>
    <xf numFmtId="0" fontId="29" fillId="34" borderId="10" xfId="0" applyFont="1" applyFill="1" applyBorder="1">
      <alignmen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28" xfId="0" applyFont="1" applyBorder="1" applyAlignment="1">
      <alignment horizontal="left" vertical="center" wrapText="1"/>
    </xf>
    <xf numFmtId="0" fontId="24" fillId="0" borderId="27" xfId="0" applyFont="1" applyBorder="1" applyAlignment="1">
      <alignment horizontal="left" vertical="center" wrapText="1"/>
    </xf>
    <xf numFmtId="0" fontId="24" fillId="0" borderId="57" xfId="0" applyFont="1" applyBorder="1" applyAlignment="1">
      <alignment horizontal="left" vertical="center" wrapText="1"/>
    </xf>
    <xf numFmtId="0" fontId="24" fillId="0" borderId="26" xfId="0" applyFont="1" applyBorder="1" applyAlignment="1">
      <alignment horizontal="left" vertical="center" wrapText="1"/>
    </xf>
    <xf numFmtId="0" fontId="24" fillId="34" borderId="41" xfId="0" applyFont="1" applyFill="1" applyBorder="1" applyAlignment="1">
      <alignment horizontal="center" vertical="center"/>
    </xf>
    <xf numFmtId="177" fontId="22" fillId="33" borderId="35" xfId="42" applyNumberFormat="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パーセント" xfId="42" builtinId="5"/>
    <cellStyle name="桁区切り" xfId="4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590550</xdr:colOff>
      <xdr:row>37</xdr:row>
      <xdr:rowOff>122555</xdr:rowOff>
    </xdr:from>
    <xdr:to xmlns:xdr="http://schemas.openxmlformats.org/drawingml/2006/spreadsheetDrawing">
      <xdr:col>9</xdr:col>
      <xdr:colOff>0</xdr:colOff>
      <xdr:row>45</xdr:row>
      <xdr:rowOff>59690</xdr:rowOff>
    </xdr:to>
    <xdr:sp macro="" textlink="">
      <xdr:nvSpPr>
        <xdr:cNvPr id="2" name="大かっこ 1"/>
        <xdr:cNvSpPr/>
      </xdr:nvSpPr>
      <xdr:spPr>
        <a:xfrm>
          <a:off x="590550" y="9520555"/>
          <a:ext cx="5581650" cy="196913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overflow" horzOverflow="overflow" wrap="square" numCol="1" spcCol="0" rtlCol="0" fromWordArt="0" anchor="ctr" anchorCtr="0" forceAA="0" compatLnSpc="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250825</xdr:colOff>
          <xdr:row>15</xdr:row>
          <xdr:rowOff>156210</xdr:rowOff>
        </xdr:from>
        <xdr:to xmlns:xdr="http://schemas.openxmlformats.org/drawingml/2006/spreadsheetDrawing">
          <xdr:col>2</xdr:col>
          <xdr:colOff>401955</xdr:colOff>
          <xdr:row>16</xdr:row>
          <xdr:rowOff>135255</xdr:rowOff>
        </xdr:to>
        <xdr:sp textlink="">
          <xdr:nvSpPr>
            <xdr:cNvPr id="17410" name="チェック 2" hidden="1">
              <a:extLst>
                <a:ext uri="{63B3BB69-23CF-44E3-9099-C40C66FF867C}">
                  <a14:compatExt spid="_x0000_s17410"/>
                </a:ext>
              </a:extLst>
            </xdr:cNvPr>
            <xdr:cNvSpPr>
              <a:spLocks noRot="1" noChangeShapeType="1"/>
            </xdr:cNvSpPr>
          </xdr:nvSpPr>
          <xdr:spPr>
            <a:xfrm>
              <a:off x="936625" y="3966210"/>
              <a:ext cx="83693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256540</xdr:colOff>
          <xdr:row>9</xdr:row>
          <xdr:rowOff>156210</xdr:rowOff>
        </xdr:from>
        <xdr:to xmlns:xdr="http://schemas.openxmlformats.org/drawingml/2006/spreadsheetDrawing">
          <xdr:col>2</xdr:col>
          <xdr:colOff>408305</xdr:colOff>
          <xdr:row>10</xdr:row>
          <xdr:rowOff>135255</xdr:rowOff>
        </xdr:to>
        <xdr:sp textlink="">
          <xdr:nvSpPr>
            <xdr:cNvPr id="17411" name="チェック 3" hidden="1">
              <a:extLst>
                <a:ext uri="{63B3BB69-23CF-44E3-9099-C40C66FF867C}">
                  <a14:compatExt spid="_x0000_s17411"/>
                </a:ext>
              </a:extLst>
            </xdr:cNvPr>
            <xdr:cNvSpPr>
              <a:spLocks noRot="1" noChangeShapeType="1"/>
            </xdr:cNvSpPr>
          </xdr:nvSpPr>
          <xdr:spPr>
            <a:xfrm>
              <a:off x="942340" y="2442210"/>
              <a:ext cx="837565" cy="23304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161925</xdr:colOff>
      <xdr:row>1</xdr:row>
      <xdr:rowOff>0</xdr:rowOff>
    </xdr:from>
    <xdr:to xmlns:xdr="http://schemas.openxmlformats.org/drawingml/2006/spreadsheetDrawing">
      <xdr:col>5</xdr:col>
      <xdr:colOff>770890</xdr:colOff>
      <xdr:row>2</xdr:row>
      <xdr:rowOff>131445</xdr:rowOff>
    </xdr:to>
    <xdr:sp macro="" textlink="">
      <xdr:nvSpPr>
        <xdr:cNvPr id="2" name="正方形/長方形 1"/>
        <xdr:cNvSpPr/>
      </xdr:nvSpPr>
      <xdr:spPr>
        <a:xfrm>
          <a:off x="9031605" y="180975"/>
          <a:ext cx="4462780" cy="512445"/>
        </a:xfrm>
        <a:prstGeom prst="rect">
          <a:avLst/>
        </a:prstGeom>
        <a:solidFill>
          <a:srgbClr val="FFFFBE"/>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800" b="1"/>
            <a:t>黄色く着色されたセルにご入力ください。</a:t>
          </a:r>
          <a:endParaRPr kumimoji="1" lang="ja-JP" altLang="en-US" sz="1800" b="1"/>
        </a:p>
      </xdr:txBody>
    </xdr:sp>
    <xdr:clientData/>
  </xdr:twoCellAnchor>
  <xdr:twoCellAnchor>
    <xdr:from xmlns:xdr="http://schemas.openxmlformats.org/drawingml/2006/spreadsheetDrawing">
      <xdr:col>7</xdr:col>
      <xdr:colOff>185420</xdr:colOff>
      <xdr:row>8</xdr:row>
      <xdr:rowOff>45720</xdr:rowOff>
    </xdr:from>
    <xdr:to xmlns:xdr="http://schemas.openxmlformats.org/drawingml/2006/spreadsheetDrawing">
      <xdr:col>7</xdr:col>
      <xdr:colOff>902970</xdr:colOff>
      <xdr:row>8</xdr:row>
      <xdr:rowOff>319405</xdr:rowOff>
    </xdr:to>
    <xdr:sp macro="" textlink="">
      <xdr:nvSpPr>
        <xdr:cNvPr id="3" name="図形 3"/>
        <xdr:cNvSpPr/>
      </xdr:nvSpPr>
      <xdr:spPr>
        <a:xfrm>
          <a:off x="14810105" y="2893695"/>
          <a:ext cx="717550" cy="27368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1567180</xdr:colOff>
      <xdr:row>7</xdr:row>
      <xdr:rowOff>58420</xdr:rowOff>
    </xdr:from>
    <xdr:to xmlns:xdr="http://schemas.openxmlformats.org/drawingml/2006/spreadsheetDrawing">
      <xdr:col>4</xdr:col>
      <xdr:colOff>2282825</xdr:colOff>
      <xdr:row>8</xdr:row>
      <xdr:rowOff>296545</xdr:rowOff>
    </xdr:to>
    <xdr:sp macro="" textlink="">
      <xdr:nvSpPr>
        <xdr:cNvPr id="4" name="図形 9"/>
        <xdr:cNvSpPr/>
      </xdr:nvSpPr>
      <xdr:spPr>
        <a:xfrm>
          <a:off x="10436860" y="2525395"/>
          <a:ext cx="715645" cy="61912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75565</xdr:colOff>
      <xdr:row>3</xdr:row>
      <xdr:rowOff>274955</xdr:rowOff>
    </xdr:from>
    <xdr:to xmlns:xdr="http://schemas.openxmlformats.org/drawingml/2006/spreadsheetDrawing">
      <xdr:col>4</xdr:col>
      <xdr:colOff>421640</xdr:colOff>
      <xdr:row>5</xdr:row>
      <xdr:rowOff>62865</xdr:rowOff>
    </xdr:to>
    <xdr:sp macro="" textlink="">
      <xdr:nvSpPr>
        <xdr:cNvPr id="5" name="図形 13"/>
        <xdr:cNvSpPr/>
      </xdr:nvSpPr>
      <xdr:spPr>
        <a:xfrm rot="5400000">
          <a:off x="8945245" y="1217930"/>
          <a:ext cx="346075" cy="54991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8</xdr:col>
      <xdr:colOff>48260</xdr:colOff>
      <xdr:row>31</xdr:row>
      <xdr:rowOff>737235</xdr:rowOff>
    </xdr:from>
    <xdr:to xmlns:xdr="http://schemas.openxmlformats.org/drawingml/2006/spreadsheetDrawing">
      <xdr:col>8</xdr:col>
      <xdr:colOff>394970</xdr:colOff>
      <xdr:row>33</xdr:row>
      <xdr:rowOff>27305</xdr:rowOff>
    </xdr:to>
    <xdr:sp macro="" textlink="">
      <xdr:nvSpPr>
        <xdr:cNvPr id="6" name="図形 14"/>
        <xdr:cNvSpPr/>
      </xdr:nvSpPr>
      <xdr:spPr>
        <a:xfrm rot="5400000">
          <a:off x="16240760" y="11357610"/>
          <a:ext cx="346710" cy="52832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590550</xdr:colOff>
      <xdr:row>37</xdr:row>
      <xdr:rowOff>163830</xdr:rowOff>
    </xdr:from>
    <xdr:to xmlns:xdr="http://schemas.openxmlformats.org/drawingml/2006/spreadsheetDrawing">
      <xdr:col>9</xdr:col>
      <xdr:colOff>0</xdr:colOff>
      <xdr:row>45</xdr:row>
      <xdr:rowOff>80010</xdr:rowOff>
    </xdr:to>
    <xdr:sp macro="" textlink="">
      <xdr:nvSpPr>
        <xdr:cNvPr id="2" name="大かっこ 1"/>
        <xdr:cNvSpPr/>
      </xdr:nvSpPr>
      <xdr:spPr>
        <a:xfrm>
          <a:off x="590550" y="8622030"/>
          <a:ext cx="5581650" cy="2278380"/>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vertOverflow="overflow" horzOverflow="overflow" wrap="square" numCol="1" spcCol="0" rtlCol="0" fromWordArt="0" anchor="ctr" anchorCtr="0" forceAA="0" compatLnSpc="1"/>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250825</xdr:colOff>
          <xdr:row>15</xdr:row>
          <xdr:rowOff>209550</xdr:rowOff>
        </xdr:from>
        <xdr:to xmlns:xdr="http://schemas.openxmlformats.org/drawingml/2006/spreadsheetDrawing">
          <xdr:col>2</xdr:col>
          <xdr:colOff>401955</xdr:colOff>
          <xdr:row>17</xdr:row>
          <xdr:rowOff>63500</xdr:rowOff>
        </xdr:to>
        <xdr:sp textlink="">
          <xdr:nvSpPr>
            <xdr:cNvPr id="12290" name="チェック 2" hidden="1">
              <a:extLst>
                <a:ext uri="{63B3BB69-23CF-44E3-9099-C40C66FF867C}">
                  <a14:compatExt spid="_x0000_s12290"/>
                </a:ext>
              </a:extLst>
            </xdr:cNvPr>
            <xdr:cNvSpPr>
              <a:spLocks noRot="1" noChangeShapeType="1"/>
            </xdr:cNvSpPr>
          </xdr:nvSpPr>
          <xdr:spPr>
            <a:xfrm>
              <a:off x="936625" y="3638550"/>
              <a:ext cx="836930" cy="311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256540</xdr:colOff>
          <xdr:row>9</xdr:row>
          <xdr:rowOff>209550</xdr:rowOff>
        </xdr:from>
        <xdr:to xmlns:xdr="http://schemas.openxmlformats.org/drawingml/2006/spreadsheetDrawing">
          <xdr:col>2</xdr:col>
          <xdr:colOff>408305</xdr:colOff>
          <xdr:row>11</xdr:row>
          <xdr:rowOff>63500</xdr:rowOff>
        </xdr:to>
        <xdr:sp textlink="">
          <xdr:nvSpPr>
            <xdr:cNvPr id="12291" name="チェック 3" hidden="1">
              <a:extLst>
                <a:ext uri="{63B3BB69-23CF-44E3-9099-C40C66FF867C}">
                  <a14:compatExt spid="_x0000_s12291"/>
                </a:ext>
              </a:extLst>
            </xdr:cNvPr>
            <xdr:cNvSpPr>
              <a:spLocks noRot="1" noChangeShapeType="1"/>
            </xdr:cNvSpPr>
          </xdr:nvSpPr>
          <xdr:spPr>
            <a:xfrm>
              <a:off x="942340" y="2266950"/>
              <a:ext cx="837565" cy="31115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161925</xdr:colOff>
      <xdr:row>1</xdr:row>
      <xdr:rowOff>0</xdr:rowOff>
    </xdr:from>
    <xdr:to xmlns:xdr="http://schemas.openxmlformats.org/drawingml/2006/spreadsheetDrawing">
      <xdr:col>5</xdr:col>
      <xdr:colOff>770890</xdr:colOff>
      <xdr:row>2</xdr:row>
      <xdr:rowOff>131445</xdr:rowOff>
    </xdr:to>
    <xdr:sp macro="" textlink="">
      <xdr:nvSpPr>
        <xdr:cNvPr id="2" name="正方形/長方形 1"/>
        <xdr:cNvSpPr/>
      </xdr:nvSpPr>
      <xdr:spPr>
        <a:xfrm>
          <a:off x="9031605" y="174625"/>
          <a:ext cx="4462780" cy="512445"/>
        </a:xfrm>
        <a:prstGeom prst="rect">
          <a:avLst/>
        </a:prstGeom>
        <a:solidFill>
          <a:srgbClr val="FFFFBE"/>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800" b="1"/>
            <a:t>黄色く着色されたセルにご入力ください。</a:t>
          </a:r>
          <a:endParaRPr kumimoji="1" lang="ja-JP" altLang="en-US" sz="1800" b="1"/>
        </a:p>
      </xdr:txBody>
    </xdr:sp>
    <xdr:clientData/>
  </xdr:twoCellAnchor>
  <xdr:twoCellAnchor>
    <xdr:from xmlns:xdr="http://schemas.openxmlformats.org/drawingml/2006/spreadsheetDrawing">
      <xdr:col>7</xdr:col>
      <xdr:colOff>185420</xdr:colOff>
      <xdr:row>8</xdr:row>
      <xdr:rowOff>45720</xdr:rowOff>
    </xdr:from>
    <xdr:to xmlns:xdr="http://schemas.openxmlformats.org/drawingml/2006/spreadsheetDrawing">
      <xdr:col>7</xdr:col>
      <xdr:colOff>902970</xdr:colOff>
      <xdr:row>8</xdr:row>
      <xdr:rowOff>319405</xdr:rowOff>
    </xdr:to>
    <xdr:sp macro="" textlink="">
      <xdr:nvSpPr>
        <xdr:cNvPr id="4" name="図形 3"/>
        <xdr:cNvSpPr/>
      </xdr:nvSpPr>
      <xdr:spPr>
        <a:xfrm>
          <a:off x="14810105" y="2887345"/>
          <a:ext cx="717550" cy="27368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1567180</xdr:colOff>
      <xdr:row>7</xdr:row>
      <xdr:rowOff>58420</xdr:rowOff>
    </xdr:from>
    <xdr:to xmlns:xdr="http://schemas.openxmlformats.org/drawingml/2006/spreadsheetDrawing">
      <xdr:col>4</xdr:col>
      <xdr:colOff>2282825</xdr:colOff>
      <xdr:row>8</xdr:row>
      <xdr:rowOff>296545</xdr:rowOff>
    </xdr:to>
    <xdr:sp macro="" textlink="">
      <xdr:nvSpPr>
        <xdr:cNvPr id="5" name="図形 9"/>
        <xdr:cNvSpPr/>
      </xdr:nvSpPr>
      <xdr:spPr>
        <a:xfrm>
          <a:off x="10436860" y="2519045"/>
          <a:ext cx="715645" cy="61912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75565</xdr:colOff>
      <xdr:row>3</xdr:row>
      <xdr:rowOff>274955</xdr:rowOff>
    </xdr:from>
    <xdr:to xmlns:xdr="http://schemas.openxmlformats.org/drawingml/2006/spreadsheetDrawing">
      <xdr:col>4</xdr:col>
      <xdr:colOff>421640</xdr:colOff>
      <xdr:row>5</xdr:row>
      <xdr:rowOff>62865</xdr:rowOff>
    </xdr:to>
    <xdr:sp macro="" textlink="">
      <xdr:nvSpPr>
        <xdr:cNvPr id="7" name="図形 13"/>
        <xdr:cNvSpPr/>
      </xdr:nvSpPr>
      <xdr:spPr>
        <a:xfrm rot="5400000">
          <a:off x="8945245" y="1211580"/>
          <a:ext cx="346075" cy="54991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8</xdr:col>
      <xdr:colOff>48260</xdr:colOff>
      <xdr:row>31</xdr:row>
      <xdr:rowOff>737235</xdr:rowOff>
    </xdr:from>
    <xdr:to xmlns:xdr="http://schemas.openxmlformats.org/drawingml/2006/spreadsheetDrawing">
      <xdr:col>8</xdr:col>
      <xdr:colOff>394970</xdr:colOff>
      <xdr:row>33</xdr:row>
      <xdr:rowOff>26035</xdr:rowOff>
    </xdr:to>
    <xdr:sp macro="" textlink="">
      <xdr:nvSpPr>
        <xdr:cNvPr id="8" name="図形 14"/>
        <xdr:cNvSpPr/>
      </xdr:nvSpPr>
      <xdr:spPr>
        <a:xfrm rot="5400000">
          <a:off x="16240760" y="11351260"/>
          <a:ext cx="346710" cy="52705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161925</xdr:colOff>
      <xdr:row>0</xdr:row>
      <xdr:rowOff>174625</xdr:rowOff>
    </xdr:from>
    <xdr:to xmlns:xdr="http://schemas.openxmlformats.org/drawingml/2006/spreadsheetDrawing">
      <xdr:col>5</xdr:col>
      <xdr:colOff>612775</xdr:colOff>
      <xdr:row>2</xdr:row>
      <xdr:rowOff>100330</xdr:rowOff>
    </xdr:to>
    <xdr:sp macro="" textlink="">
      <xdr:nvSpPr>
        <xdr:cNvPr id="2" name="正方形/長方形 1"/>
        <xdr:cNvSpPr/>
      </xdr:nvSpPr>
      <xdr:spPr>
        <a:xfrm>
          <a:off x="9031605" y="174625"/>
          <a:ext cx="4304665" cy="481330"/>
        </a:xfrm>
        <a:prstGeom prst="rect">
          <a:avLst/>
        </a:prstGeom>
        <a:solidFill>
          <a:srgbClr val="FFFFBE"/>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800" b="1"/>
            <a:t>着色されたセルにご入力ください。</a:t>
          </a:r>
          <a:endParaRPr kumimoji="1" lang="ja-JP" altLang="en-US" sz="1800" b="1"/>
        </a:p>
      </xdr:txBody>
    </xdr:sp>
    <xdr:clientData/>
  </xdr:twoCellAnchor>
  <xdr:twoCellAnchor>
    <xdr:from xmlns:xdr="http://schemas.openxmlformats.org/drawingml/2006/spreadsheetDrawing">
      <xdr:col>7</xdr:col>
      <xdr:colOff>185420</xdr:colOff>
      <xdr:row>8</xdr:row>
      <xdr:rowOff>45720</xdr:rowOff>
    </xdr:from>
    <xdr:to xmlns:xdr="http://schemas.openxmlformats.org/drawingml/2006/spreadsheetDrawing">
      <xdr:col>7</xdr:col>
      <xdr:colOff>902970</xdr:colOff>
      <xdr:row>8</xdr:row>
      <xdr:rowOff>319405</xdr:rowOff>
    </xdr:to>
    <xdr:sp macro="" textlink="">
      <xdr:nvSpPr>
        <xdr:cNvPr id="4" name="図形 3"/>
        <xdr:cNvSpPr/>
      </xdr:nvSpPr>
      <xdr:spPr>
        <a:xfrm>
          <a:off x="14810105" y="2887345"/>
          <a:ext cx="717550" cy="27368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1582420</xdr:colOff>
      <xdr:row>7</xdr:row>
      <xdr:rowOff>67310</xdr:rowOff>
    </xdr:from>
    <xdr:to xmlns:xdr="http://schemas.openxmlformats.org/drawingml/2006/spreadsheetDrawing">
      <xdr:col>4</xdr:col>
      <xdr:colOff>2298065</xdr:colOff>
      <xdr:row>8</xdr:row>
      <xdr:rowOff>299720</xdr:rowOff>
    </xdr:to>
    <xdr:sp macro="" textlink="">
      <xdr:nvSpPr>
        <xdr:cNvPr id="6" name="図形 5"/>
        <xdr:cNvSpPr/>
      </xdr:nvSpPr>
      <xdr:spPr>
        <a:xfrm>
          <a:off x="10452100" y="2527935"/>
          <a:ext cx="715645" cy="61341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75565</xdr:colOff>
      <xdr:row>3</xdr:row>
      <xdr:rowOff>274955</xdr:rowOff>
    </xdr:from>
    <xdr:to xmlns:xdr="http://schemas.openxmlformats.org/drawingml/2006/spreadsheetDrawing">
      <xdr:col>4</xdr:col>
      <xdr:colOff>421640</xdr:colOff>
      <xdr:row>5</xdr:row>
      <xdr:rowOff>62865</xdr:rowOff>
    </xdr:to>
    <xdr:sp macro="" textlink="">
      <xdr:nvSpPr>
        <xdr:cNvPr id="8" name="図形 12"/>
        <xdr:cNvSpPr/>
      </xdr:nvSpPr>
      <xdr:spPr>
        <a:xfrm rot="5400000">
          <a:off x="8945245" y="1211580"/>
          <a:ext cx="346075" cy="549910"/>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7</xdr:col>
      <xdr:colOff>185420</xdr:colOff>
      <xdr:row>8</xdr:row>
      <xdr:rowOff>45720</xdr:rowOff>
    </xdr:from>
    <xdr:to xmlns:xdr="http://schemas.openxmlformats.org/drawingml/2006/spreadsheetDrawing">
      <xdr:col>7</xdr:col>
      <xdr:colOff>902970</xdr:colOff>
      <xdr:row>8</xdr:row>
      <xdr:rowOff>319405</xdr:rowOff>
    </xdr:to>
    <xdr:sp macro="" textlink="">
      <xdr:nvSpPr>
        <xdr:cNvPr id="9" name="図形 13"/>
        <xdr:cNvSpPr/>
      </xdr:nvSpPr>
      <xdr:spPr>
        <a:xfrm>
          <a:off x="14810105" y="2887345"/>
          <a:ext cx="717550" cy="27368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4</xdr:col>
      <xdr:colOff>1567180</xdr:colOff>
      <xdr:row>7</xdr:row>
      <xdr:rowOff>58420</xdr:rowOff>
    </xdr:from>
    <xdr:to xmlns:xdr="http://schemas.openxmlformats.org/drawingml/2006/spreadsheetDrawing">
      <xdr:col>4</xdr:col>
      <xdr:colOff>2282825</xdr:colOff>
      <xdr:row>8</xdr:row>
      <xdr:rowOff>296545</xdr:rowOff>
    </xdr:to>
    <xdr:sp macro="" textlink="">
      <xdr:nvSpPr>
        <xdr:cNvPr id="10" name="図形 14"/>
        <xdr:cNvSpPr/>
      </xdr:nvSpPr>
      <xdr:spPr>
        <a:xfrm>
          <a:off x="10436860" y="2519045"/>
          <a:ext cx="715645" cy="61912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twoCellAnchor>
    <xdr:from xmlns:xdr="http://schemas.openxmlformats.org/drawingml/2006/spreadsheetDrawing">
      <xdr:col>8</xdr:col>
      <xdr:colOff>48260</xdr:colOff>
      <xdr:row>31</xdr:row>
      <xdr:rowOff>737235</xdr:rowOff>
    </xdr:from>
    <xdr:to xmlns:xdr="http://schemas.openxmlformats.org/drawingml/2006/spreadsheetDrawing">
      <xdr:col>8</xdr:col>
      <xdr:colOff>394970</xdr:colOff>
      <xdr:row>33</xdr:row>
      <xdr:rowOff>49530</xdr:rowOff>
    </xdr:to>
    <xdr:sp macro="" textlink="">
      <xdr:nvSpPr>
        <xdr:cNvPr id="11" name="図形 16"/>
        <xdr:cNvSpPr/>
      </xdr:nvSpPr>
      <xdr:spPr>
        <a:xfrm rot="5400000">
          <a:off x="16240760" y="12151360"/>
          <a:ext cx="346710" cy="550545"/>
        </a:xfrm>
        <a:prstGeom prst="downArrow">
          <a:avLst/>
        </a:prstGeom>
        <a:solidFill>
          <a:srgbClr val="FF0000"/>
        </a:solidFill>
        <a:ln w="9525" cap="flat" cmpd="sng" algn="ctr">
          <a:solidFill>
            <a:srgbClr val="FF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8288" tIns="0" rIns="0" bIns="0"/>
        <a:lstStyle/>
        <a:p>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65288;&#65288;&#20837;&#21147;&#29992;&#65289;&#12304;&#21830;&#21697;&#21517;&#12305;&#65299;&#21495;&#12539;&#65299;&#21495;&#12525;%20&#24037;&#31243;&#3492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用）【商品名】３号・３号ロ 工程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45"/>
  <sheetViews>
    <sheetView showGridLines="0" tabSelected="1" view="pageBreakPreview" zoomScale="60" workbookViewId="0">
      <selection activeCell="N13" sqref="N13"/>
    </sheetView>
  </sheetViews>
  <sheetFormatPr defaultRowHeight="13.5"/>
  <cols>
    <col min="1" max="16384" width="9" style="1"/>
  </cols>
  <sheetData>
    <row r="1" spans="1:10" ht="20" customHeight="1">
      <c r="A1" s="2"/>
      <c r="G1" s="1" t="s">
        <v>29</v>
      </c>
      <c r="H1" s="5" t="s">
        <v>80</v>
      </c>
      <c r="I1" s="19"/>
      <c r="J1" s="19"/>
    </row>
    <row r="2" spans="1:10" ht="20" customHeight="1"/>
    <row r="3" spans="1:10" ht="20" customHeight="1">
      <c r="A3" s="1" t="s">
        <v>78</v>
      </c>
    </row>
    <row r="4" spans="1:10" ht="20" customHeight="1">
      <c r="G4" s="16" t="s">
        <v>52</v>
      </c>
      <c r="H4" s="9"/>
      <c r="I4" s="9"/>
      <c r="J4" s="9"/>
    </row>
    <row r="5" spans="1:10" ht="20" customHeight="1"/>
    <row r="6" spans="1:10" ht="20" customHeight="1">
      <c r="B6" s="3">
        <f>'（入力用）【商品名】３号・３号ロ 工程表'!D2</f>
        <v>0</v>
      </c>
      <c r="C6" s="3"/>
    </row>
    <row r="7" spans="1:10" ht="20" customHeight="1">
      <c r="B7" s="1" t="s">
        <v>42</v>
      </c>
    </row>
    <row r="8" spans="1:10" ht="20" customHeight="1">
      <c r="B8" s="4">
        <f>'（入力用）【商品名】３号・３号ロ 工程表'!D6</f>
        <v>0</v>
      </c>
      <c r="C8" s="1" t="s">
        <v>27</v>
      </c>
    </row>
    <row r="9" spans="1:10" ht="20" customHeight="1">
      <c r="B9" s="1" t="s">
        <v>84</v>
      </c>
    </row>
    <row r="10" spans="1:10" ht="20" customHeight="1"/>
    <row r="11" spans="1:10" ht="20" customHeight="1">
      <c r="B11" s="5"/>
      <c r="C11" s="1" t="s">
        <v>45</v>
      </c>
    </row>
    <row r="12" spans="1:10" ht="20" customHeight="1">
      <c r="C12" s="1" t="s">
        <v>46</v>
      </c>
    </row>
    <row r="13" spans="1:10" ht="20" customHeight="1">
      <c r="C13" s="1" t="s">
        <v>47</v>
      </c>
      <c r="H13" s="17">
        <f>'（入力用）【商品名】３号・３号ロ 工程表'!D5</f>
        <v>0</v>
      </c>
      <c r="I13" s="1" t="s">
        <v>54</v>
      </c>
    </row>
    <row r="14" spans="1:10" ht="20" customHeight="1">
      <c r="C14" s="1" t="s">
        <v>50</v>
      </c>
    </row>
    <row r="15" spans="1:10" ht="20" customHeight="1">
      <c r="C15" s="1" t="s">
        <v>51</v>
      </c>
      <c r="H15" s="18">
        <f>SUMPRODUCT(('（入力用）【商品名】３号・３号ロ 工程表'!E13:E39&lt;&gt;"大阪府箕面市")*(ROW('（入力用）【商品名】３号・３号ロ 工程表'!H13:H39)&lt;&gt;33)*('（入力用）【商品名】３号・３号ロ 工程表'!H13:H39))</f>
        <v>0</v>
      </c>
      <c r="I15" s="1" t="s">
        <v>54</v>
      </c>
    </row>
    <row r="16" spans="1:10" ht="20" customHeight="1"/>
    <row r="17" spans="2:9" ht="20" customHeight="1">
      <c r="B17" s="5"/>
      <c r="C17" s="1" t="s">
        <v>34</v>
      </c>
    </row>
    <row r="18" spans="2:9" ht="20" customHeight="1">
      <c r="C18" s="1" t="s">
        <v>33</v>
      </c>
    </row>
    <row r="19" spans="2:9" ht="20" customHeight="1">
      <c r="B19" s="6"/>
      <c r="C19" s="13"/>
      <c r="D19" s="13"/>
      <c r="E19" s="13"/>
      <c r="F19" s="13"/>
      <c r="G19" s="13"/>
      <c r="H19" s="13"/>
      <c r="I19" s="20"/>
    </row>
    <row r="20" spans="2:9" ht="20" customHeight="1">
      <c r="B20" s="7"/>
      <c r="C20" s="11"/>
      <c r="D20" s="11"/>
      <c r="E20" s="11"/>
      <c r="F20" s="11"/>
      <c r="G20" s="11"/>
      <c r="H20" s="11"/>
      <c r="I20" s="21"/>
    </row>
    <row r="21" spans="2:9" ht="20" customHeight="1">
      <c r="B21" s="8"/>
      <c r="C21" s="14"/>
      <c r="D21" s="14"/>
      <c r="E21" s="14"/>
      <c r="F21" s="14"/>
      <c r="G21" s="14"/>
      <c r="H21" s="14"/>
      <c r="I21" s="22"/>
    </row>
    <row r="22" spans="2:9" ht="20" customHeight="1"/>
    <row r="23" spans="2:9" ht="20" customHeight="1">
      <c r="B23" s="1" t="s">
        <v>9</v>
      </c>
    </row>
    <row r="24" spans="2:9" ht="20" customHeight="1">
      <c r="B24" s="9"/>
      <c r="C24" s="9"/>
      <c r="D24" s="9"/>
      <c r="E24" s="9"/>
      <c r="F24" s="9"/>
      <c r="G24" s="9"/>
    </row>
    <row r="25" spans="2:9" ht="20" customHeight="1">
      <c r="B25" s="10"/>
      <c r="C25" s="10"/>
      <c r="D25" s="10"/>
      <c r="E25" s="10"/>
      <c r="F25" s="10"/>
      <c r="G25" s="10"/>
    </row>
    <row r="26" spans="2:9" ht="20" customHeight="1">
      <c r="B26" s="1" t="s">
        <v>25</v>
      </c>
      <c r="E26" s="15"/>
      <c r="F26" s="1" t="s">
        <v>49</v>
      </c>
    </row>
    <row r="27" spans="2:9" ht="20" customHeight="1">
      <c r="E27" s="1"/>
    </row>
    <row r="28" spans="2:9" ht="20" customHeight="1">
      <c r="B28" s="1" t="s">
        <v>12</v>
      </c>
    </row>
    <row r="29" spans="2:9" ht="20" customHeight="1">
      <c r="B29" s="9"/>
      <c r="C29" s="1" t="s">
        <v>73</v>
      </c>
    </row>
    <row r="30" spans="2:9" ht="20" customHeight="1">
      <c r="B30" s="1"/>
    </row>
    <row r="31" spans="2:9" ht="20" customHeight="1">
      <c r="B31" s="11" t="s">
        <v>43</v>
      </c>
      <c r="C31" s="12"/>
      <c r="D31" s="12"/>
      <c r="E31" s="12"/>
      <c r="F31" s="12"/>
      <c r="G31" s="12"/>
      <c r="H31" s="12"/>
      <c r="I31" s="12"/>
    </row>
    <row r="32" spans="2:9" ht="20" customHeight="1">
      <c r="B32" s="12"/>
      <c r="C32" s="12"/>
      <c r="D32" s="12"/>
      <c r="E32" s="12"/>
      <c r="F32" s="12"/>
      <c r="G32" s="12"/>
      <c r="H32" s="12"/>
      <c r="I32" s="12"/>
    </row>
    <row r="33" spans="2:9" ht="20" customHeight="1">
      <c r="B33" s="12"/>
      <c r="C33" s="12"/>
      <c r="D33" s="12"/>
      <c r="E33" s="12"/>
      <c r="F33" s="12"/>
      <c r="G33" s="12"/>
      <c r="H33" s="12"/>
      <c r="I33" s="12"/>
    </row>
    <row r="34" spans="2:9" ht="20" customHeight="1">
      <c r="B34" s="12"/>
      <c r="C34" s="12"/>
      <c r="D34" s="12"/>
      <c r="E34" s="12"/>
      <c r="F34" s="12"/>
      <c r="G34" s="12"/>
      <c r="H34" s="12"/>
      <c r="I34" s="12"/>
    </row>
    <row r="35" spans="2:9" ht="20" customHeight="1">
      <c r="B35" s="12"/>
      <c r="C35" s="12"/>
      <c r="D35" s="12"/>
      <c r="E35" s="12"/>
      <c r="F35" s="12"/>
      <c r="G35" s="12"/>
      <c r="H35" s="12"/>
      <c r="I35" s="12"/>
    </row>
    <row r="36" spans="2:9" ht="20" customHeight="1">
      <c r="B36" s="12"/>
      <c r="C36" s="12"/>
      <c r="D36" s="12"/>
      <c r="E36" s="12"/>
      <c r="F36" s="12"/>
      <c r="G36" s="12"/>
      <c r="H36" s="12"/>
      <c r="I36" s="12"/>
    </row>
    <row r="37" spans="2:9" ht="20" customHeight="1">
      <c r="B37" s="12"/>
      <c r="C37" s="12"/>
      <c r="D37" s="12"/>
      <c r="E37" s="12"/>
      <c r="F37" s="12"/>
      <c r="G37" s="12"/>
      <c r="H37" s="12"/>
      <c r="I37" s="12"/>
    </row>
    <row r="38" spans="2:9" ht="20" customHeight="1"/>
    <row r="39" spans="2:9" ht="20" customHeight="1">
      <c r="B39" s="11" t="s">
        <v>35</v>
      </c>
      <c r="C39" s="12"/>
      <c r="D39" s="12"/>
      <c r="E39" s="12"/>
      <c r="F39" s="12"/>
      <c r="G39" s="12"/>
      <c r="H39" s="12"/>
      <c r="I39" s="12"/>
    </row>
    <row r="40" spans="2:9" ht="20" customHeight="1">
      <c r="B40" s="12"/>
      <c r="C40" s="12"/>
      <c r="D40" s="12"/>
      <c r="E40" s="12"/>
      <c r="F40" s="12"/>
      <c r="G40" s="12"/>
      <c r="H40" s="12"/>
      <c r="I40" s="12"/>
    </row>
    <row r="41" spans="2:9" ht="20" customHeight="1">
      <c r="B41" s="12"/>
      <c r="C41" s="12"/>
      <c r="D41" s="12"/>
      <c r="E41" s="12"/>
      <c r="F41" s="12"/>
      <c r="G41" s="12"/>
      <c r="H41" s="12"/>
      <c r="I41" s="12"/>
    </row>
    <row r="42" spans="2:9" ht="20" customHeight="1">
      <c r="B42" s="12"/>
      <c r="C42" s="12"/>
      <c r="D42" s="12"/>
      <c r="E42" s="12"/>
      <c r="F42" s="12"/>
      <c r="G42" s="12"/>
      <c r="H42" s="12"/>
      <c r="I42" s="12"/>
    </row>
    <row r="43" spans="2:9" ht="20" customHeight="1">
      <c r="B43" s="12"/>
      <c r="C43" s="12"/>
      <c r="D43" s="12"/>
      <c r="E43" s="12"/>
      <c r="F43" s="12"/>
      <c r="G43" s="12"/>
      <c r="H43" s="12"/>
      <c r="I43" s="12"/>
    </row>
    <row r="44" spans="2:9" ht="20" customHeight="1">
      <c r="B44" s="12"/>
      <c r="C44" s="12"/>
      <c r="D44" s="12"/>
      <c r="E44" s="12"/>
      <c r="F44" s="12"/>
      <c r="G44" s="12"/>
      <c r="H44" s="12"/>
      <c r="I44" s="12"/>
    </row>
    <row r="45" spans="2:9" ht="20" customHeight="1">
      <c r="B45" s="12"/>
      <c r="C45" s="12"/>
      <c r="D45" s="12"/>
      <c r="E45" s="12"/>
      <c r="F45" s="12"/>
      <c r="G45" s="12"/>
      <c r="H45" s="12"/>
      <c r="I45" s="12"/>
    </row>
    <row r="46" spans="2:9" ht="20" customHeight="1"/>
    <row r="47" spans="2:9" ht="20" customHeight="1"/>
    <row r="48" spans="2:9" ht="20" customHeight="1"/>
    <row r="49" ht="20" customHeight="1"/>
    <row r="50" ht="20" customHeight="1"/>
  </sheetData>
  <mergeCells count="6">
    <mergeCell ref="H4:J4"/>
    <mergeCell ref="B6:C6"/>
    <mergeCell ref="B24:G24"/>
    <mergeCell ref="B19:I21"/>
    <mergeCell ref="B31:I37"/>
    <mergeCell ref="B39:I45"/>
  </mergeCells>
  <phoneticPr fontId="18" type="Hiragana"/>
  <dataValidations count="1">
    <dataValidation type="list" allowBlank="1" showDropDown="0" showInputMessage="1" showErrorMessage="1" sqref="B29:B30">
      <formula1>"51%以上,60%以上,70%以上,80%以上,90%以上"</formula1>
    </dataValidation>
  </dataValidations>
  <pageMargins left="0.7" right="0.7" top="0.75" bottom="0.75" header="0.3" footer="0.3"/>
  <pageSetup paperSize="9" scale="80" fitToWidth="1" fitToHeight="1" orientation="portrait" usePrinterDefaults="1" r:id="rId1"/>
  <drawing r:id="rId2"/>
  <legacyDrawing r:id="rId3"/>
  <mc:AlternateContent>
    <mc:Choice xmlns:x14="http://schemas.microsoft.com/office/spreadsheetml/2009/9/main" Requires="x14">
      <controls>
        <mc:AlternateContent>
          <mc:Choice Requires="x14">
            <control shapeId="17410" r:id="rId4" name="チェック 2">
              <controlPr defaultSize="0" autoPict="0">
                <anchor moveWithCells="1">
                  <from xmlns:xdr="http://schemas.openxmlformats.org/drawingml/2006/spreadsheetDrawing">
                    <xdr:col>1</xdr:col>
                    <xdr:colOff>250825</xdr:colOff>
                    <xdr:row>15</xdr:row>
                    <xdr:rowOff>156210</xdr:rowOff>
                  </from>
                  <to xmlns:xdr="http://schemas.openxmlformats.org/drawingml/2006/spreadsheetDrawing">
                    <xdr:col>2</xdr:col>
                    <xdr:colOff>401955</xdr:colOff>
                    <xdr:row>16</xdr:row>
                    <xdr:rowOff>135255</xdr:rowOff>
                  </to>
                </anchor>
              </controlPr>
            </control>
          </mc:Choice>
        </mc:AlternateContent>
        <mc:AlternateContent>
          <mc:Choice Requires="x14">
            <control shapeId="17411" r:id="rId5" name="チェック 3">
              <controlPr defaultSize="0" autoPict="0">
                <anchor moveWithCells="1">
                  <from xmlns:xdr="http://schemas.openxmlformats.org/drawingml/2006/spreadsheetDrawing">
                    <xdr:col>1</xdr:col>
                    <xdr:colOff>256540</xdr:colOff>
                    <xdr:row>9</xdr:row>
                    <xdr:rowOff>156210</xdr:rowOff>
                  </from>
                  <to xmlns:xdr="http://schemas.openxmlformats.org/drawingml/2006/spreadsheetDrawing">
                    <xdr:col>2</xdr:col>
                    <xdr:colOff>408305</xdr:colOff>
                    <xdr:row>10</xdr:row>
                    <xdr:rowOff>135255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S47"/>
  <sheetViews>
    <sheetView showGridLines="0" view="pageBreakPreview" zoomScale="60" zoomScaleNormal="40" workbookViewId="0">
      <selection activeCell="D7" sqref="D7"/>
    </sheetView>
  </sheetViews>
  <sheetFormatPr defaultRowHeight="13.5"/>
  <cols>
    <col min="1" max="1" width="5.125" style="23" customWidth="1"/>
    <col min="2" max="2" width="5.125" style="24" customWidth="1"/>
    <col min="3" max="3" width="35.58203125" style="23" customWidth="1"/>
    <col min="4" max="4" width="70.58203125" style="23" customWidth="1"/>
    <col min="5" max="5" width="50.58203125" style="23" customWidth="1"/>
    <col min="6" max="6" width="20.58203125" style="23" customWidth="1"/>
    <col min="7" max="7" width="4.375" style="23" customWidth="1"/>
    <col min="8" max="8" width="20.58203125" style="23" customWidth="1"/>
    <col min="9" max="16384" width="9" style="23" customWidth="1"/>
  </cols>
  <sheetData>
    <row r="1" spans="2:10" ht="14.25"/>
    <row r="2" spans="2:10" ht="30" customHeight="1">
      <c r="C2" s="31" t="s">
        <v>7</v>
      </c>
      <c r="D2" s="48"/>
      <c r="E2" s="65"/>
    </row>
    <row r="3" spans="2:10" ht="30" customHeight="1">
      <c r="C3" s="28" t="s">
        <v>38</v>
      </c>
      <c r="D3" s="49"/>
      <c r="E3" s="65"/>
    </row>
    <row r="4" spans="2:10" s="23" customFormat="1" ht="30" customHeight="1">
      <c r="B4" s="24"/>
      <c r="C4" s="28" t="s">
        <v>22</v>
      </c>
      <c r="D4" s="49"/>
      <c r="E4" s="65"/>
    </row>
    <row r="5" spans="2:10" s="23" customFormat="1" ht="30" customHeight="1">
      <c r="B5" s="24"/>
      <c r="C5" s="28" t="s">
        <v>61</v>
      </c>
      <c r="D5" s="50">
        <f>D3-D4</f>
        <v>0</v>
      </c>
      <c r="E5" s="66" t="s">
        <v>55</v>
      </c>
    </row>
    <row r="6" spans="2:10" ht="30" customHeight="1">
      <c r="C6" s="29" t="s">
        <v>37</v>
      </c>
      <c r="D6" s="51">
        <f>ROUND(SUMIF(E13:E39,"大阪府箕面市",F13:F39),2)/100</f>
        <v>0</v>
      </c>
      <c r="E6" s="67"/>
    </row>
    <row r="7" spans="2:10" ht="30" customHeight="1">
      <c r="C7" s="32" t="s">
        <v>19</v>
      </c>
      <c r="D7" s="52">
        <f>SUMPRODUCT((E13:E39&lt;&gt;"大阪府箕面市")*(ROW(F13:F39)&lt;&gt;33)*F13:F39)/100</f>
        <v>0</v>
      </c>
      <c r="E7" s="67" t="s">
        <v>83</v>
      </c>
      <c r="H7" s="99"/>
    </row>
    <row r="8" spans="2:10" ht="30" customHeight="1">
      <c r="C8" s="33"/>
      <c r="D8" s="53"/>
      <c r="E8" s="67"/>
      <c r="H8" s="99" t="s">
        <v>64</v>
      </c>
    </row>
    <row r="9" spans="2:10" ht="28.5" customHeight="1">
      <c r="E9" s="68"/>
      <c r="F9" s="82"/>
      <c r="G9" s="82"/>
      <c r="H9" s="82"/>
    </row>
    <row r="10" spans="2:10" ht="19.5" customHeight="1">
      <c r="B10" s="25" t="s">
        <v>13</v>
      </c>
      <c r="C10" s="34" t="s">
        <v>39</v>
      </c>
      <c r="D10" s="54" t="s">
        <v>0</v>
      </c>
      <c r="E10" s="69" t="s">
        <v>4</v>
      </c>
      <c r="F10" s="81" t="s">
        <v>5</v>
      </c>
      <c r="G10" s="91"/>
      <c r="H10" s="100"/>
    </row>
    <row r="11" spans="2:10" s="24" customFormat="1" ht="19.5" customHeight="1">
      <c r="B11" s="26"/>
      <c r="C11" s="35"/>
      <c r="D11" s="55"/>
      <c r="E11" s="70"/>
      <c r="F11" s="83"/>
      <c r="G11" s="92"/>
      <c r="H11" s="101"/>
    </row>
    <row r="12" spans="2:10" ht="55.5" customHeight="1">
      <c r="B12" s="27"/>
      <c r="C12" s="36"/>
      <c r="D12" s="56"/>
      <c r="E12" s="71"/>
      <c r="F12" s="84" t="s">
        <v>14</v>
      </c>
      <c r="G12" s="84"/>
      <c r="H12" s="102" t="s">
        <v>15</v>
      </c>
      <c r="I12" s="107"/>
    </row>
    <row r="13" spans="2:10" ht="79.5" customHeight="1">
      <c r="B13" s="28">
        <v>1</v>
      </c>
      <c r="C13" s="37" t="s">
        <v>3</v>
      </c>
      <c r="D13" s="57"/>
      <c r="E13" s="72"/>
      <c r="F13" s="85"/>
      <c r="G13" s="93" t="s">
        <v>17</v>
      </c>
      <c r="H13" s="103">
        <f>$D$5*F13/100</f>
        <v>0</v>
      </c>
    </row>
    <row r="14" spans="2:10" ht="63" customHeight="1">
      <c r="B14" s="29">
        <v>2</v>
      </c>
      <c r="C14" s="38" t="s">
        <v>30</v>
      </c>
      <c r="D14" s="58"/>
      <c r="E14" s="73"/>
      <c r="F14" s="86"/>
      <c r="G14" s="94" t="s">
        <v>17</v>
      </c>
      <c r="H14" s="103">
        <f>$D$5*F14/100</f>
        <v>0</v>
      </c>
    </row>
    <row r="15" spans="2:10" ht="55.5" customHeight="1">
      <c r="B15" s="29">
        <v>3</v>
      </c>
      <c r="C15" s="38" t="s">
        <v>36</v>
      </c>
      <c r="D15" s="58"/>
      <c r="E15" s="74"/>
      <c r="F15" s="74"/>
      <c r="G15" s="95"/>
      <c r="H15" s="103"/>
      <c r="I15" s="107"/>
    </row>
    <row r="16" spans="2:10" ht="102" customHeight="1">
      <c r="B16" s="29">
        <v>4</v>
      </c>
      <c r="C16" s="38" t="s">
        <v>31</v>
      </c>
      <c r="D16" s="58"/>
      <c r="E16" s="75"/>
      <c r="F16" s="74"/>
      <c r="G16" s="96"/>
      <c r="H16" s="103"/>
      <c r="I16" s="107"/>
      <c r="J16" s="99"/>
    </row>
    <row r="17" spans="2:19" ht="63" customHeight="1">
      <c r="B17" s="29">
        <v>5</v>
      </c>
      <c r="C17" s="38" t="s">
        <v>2</v>
      </c>
      <c r="D17" s="58"/>
      <c r="E17" s="73"/>
      <c r="F17" s="86"/>
      <c r="G17" s="94" t="s">
        <v>17</v>
      </c>
      <c r="H17" s="103">
        <f>$D$5*F17/100</f>
        <v>0</v>
      </c>
    </row>
    <row r="18" spans="2:19" ht="63" customHeight="1">
      <c r="B18" s="29">
        <v>6</v>
      </c>
      <c r="C18" s="38" t="s">
        <v>11</v>
      </c>
      <c r="D18" s="58"/>
      <c r="E18" s="73"/>
      <c r="F18" s="86"/>
      <c r="G18" s="94" t="s">
        <v>17</v>
      </c>
      <c r="H18" s="103">
        <f>$D$5*F18/100</f>
        <v>0</v>
      </c>
    </row>
    <row r="19" spans="2:19" ht="63" customHeight="1">
      <c r="B19" s="29">
        <v>7</v>
      </c>
      <c r="C19" s="38" t="s">
        <v>26</v>
      </c>
      <c r="D19" s="58"/>
      <c r="E19" s="73"/>
      <c r="F19" s="86"/>
      <c r="G19" s="94" t="s">
        <v>17</v>
      </c>
      <c r="H19" s="103">
        <f>$D$5*F19/100</f>
        <v>0</v>
      </c>
    </row>
    <row r="20" spans="2:19" ht="63" hidden="1" customHeight="1" outlineLevel="1">
      <c r="B20" s="29"/>
      <c r="C20" s="38"/>
      <c r="D20" s="58"/>
      <c r="E20" s="73"/>
      <c r="F20" s="86"/>
      <c r="G20" s="94" t="s">
        <v>17</v>
      </c>
      <c r="H20" s="103">
        <f t="shared" ref="H20:H32" si="0">$D$3*F20/100</f>
        <v>0</v>
      </c>
      <c r="S20" s="23" t="s">
        <v>48</v>
      </c>
    </row>
    <row r="21" spans="2:19" ht="63" hidden="1" customHeight="1" outlineLevel="1">
      <c r="B21" s="29"/>
      <c r="C21" s="39"/>
      <c r="D21" s="59"/>
      <c r="E21" s="76"/>
      <c r="F21" s="87"/>
      <c r="G21" s="94" t="s">
        <v>17</v>
      </c>
      <c r="H21" s="103">
        <f t="shared" si="0"/>
        <v>0</v>
      </c>
    </row>
    <row r="22" spans="2:19" ht="63" hidden="1" customHeight="1" outlineLevel="1">
      <c r="B22" s="29"/>
      <c r="C22" s="39"/>
      <c r="D22" s="59"/>
      <c r="E22" s="76"/>
      <c r="F22" s="87"/>
      <c r="G22" s="94" t="s">
        <v>17</v>
      </c>
      <c r="H22" s="103">
        <f t="shared" si="0"/>
        <v>0</v>
      </c>
    </row>
    <row r="23" spans="2:19" ht="63" hidden="1" customHeight="1" outlineLevel="1">
      <c r="B23" s="29"/>
      <c r="C23" s="39"/>
      <c r="D23" s="59"/>
      <c r="E23" s="76"/>
      <c r="F23" s="87"/>
      <c r="G23" s="94" t="s">
        <v>17</v>
      </c>
      <c r="H23" s="103">
        <f t="shared" si="0"/>
        <v>0</v>
      </c>
    </row>
    <row r="24" spans="2:19" ht="63" hidden="1" customHeight="1" outlineLevel="1">
      <c r="B24" s="29"/>
      <c r="C24" s="39"/>
      <c r="D24" s="59"/>
      <c r="E24" s="76"/>
      <c r="F24" s="87"/>
      <c r="G24" s="94" t="s">
        <v>17</v>
      </c>
      <c r="H24" s="103">
        <f t="shared" si="0"/>
        <v>0</v>
      </c>
    </row>
    <row r="25" spans="2:19" ht="63" hidden="1" customHeight="1" outlineLevel="1">
      <c r="B25" s="29"/>
      <c r="C25" s="39"/>
      <c r="D25" s="59"/>
      <c r="E25" s="76"/>
      <c r="F25" s="87"/>
      <c r="G25" s="94" t="s">
        <v>17</v>
      </c>
      <c r="H25" s="103">
        <f t="shared" si="0"/>
        <v>0</v>
      </c>
    </row>
    <row r="26" spans="2:19" ht="63" hidden="1" customHeight="1" outlineLevel="1">
      <c r="B26" s="29"/>
      <c r="C26" s="39"/>
      <c r="D26" s="59"/>
      <c r="E26" s="76"/>
      <c r="F26" s="87"/>
      <c r="G26" s="94" t="s">
        <v>17</v>
      </c>
      <c r="H26" s="103">
        <f t="shared" si="0"/>
        <v>0</v>
      </c>
    </row>
    <row r="27" spans="2:19" ht="63" hidden="1" customHeight="1" outlineLevel="1">
      <c r="B27" s="29"/>
      <c r="C27" s="39"/>
      <c r="D27" s="59"/>
      <c r="E27" s="76"/>
      <c r="F27" s="87"/>
      <c r="G27" s="94" t="s">
        <v>17</v>
      </c>
      <c r="H27" s="103">
        <f t="shared" si="0"/>
        <v>0</v>
      </c>
    </row>
    <row r="28" spans="2:19" ht="63" hidden="1" customHeight="1" outlineLevel="1">
      <c r="B28" s="29"/>
      <c r="C28" s="39"/>
      <c r="D28" s="59"/>
      <c r="E28" s="76"/>
      <c r="F28" s="87"/>
      <c r="G28" s="94" t="s">
        <v>17</v>
      </c>
      <c r="H28" s="103">
        <f t="shared" si="0"/>
        <v>0</v>
      </c>
    </row>
    <row r="29" spans="2:19" ht="63" hidden="1" customHeight="1" outlineLevel="1">
      <c r="B29" s="29"/>
      <c r="C29" s="39"/>
      <c r="D29" s="59"/>
      <c r="E29" s="76"/>
      <c r="F29" s="87"/>
      <c r="G29" s="94" t="s">
        <v>17</v>
      </c>
      <c r="H29" s="103">
        <f t="shared" si="0"/>
        <v>0</v>
      </c>
    </row>
    <row r="30" spans="2:19" ht="63" hidden="1" customHeight="1" outlineLevel="1">
      <c r="B30" s="29"/>
      <c r="C30" s="39"/>
      <c r="D30" s="59"/>
      <c r="E30" s="76"/>
      <c r="F30" s="87"/>
      <c r="G30" s="94" t="s">
        <v>17</v>
      </c>
      <c r="H30" s="103">
        <f t="shared" si="0"/>
        <v>0</v>
      </c>
    </row>
    <row r="31" spans="2:19" ht="63" hidden="1" customHeight="1" outlineLevel="1">
      <c r="B31" s="29"/>
      <c r="C31" s="39"/>
      <c r="D31" s="59"/>
      <c r="E31" s="76"/>
      <c r="F31" s="87"/>
      <c r="G31" s="94" t="s">
        <v>17</v>
      </c>
      <c r="H31" s="103">
        <f t="shared" si="0"/>
        <v>0</v>
      </c>
    </row>
    <row r="32" spans="2:19" ht="63" hidden="1" customHeight="1" outlineLevel="1">
      <c r="B32" s="30"/>
      <c r="C32" s="40"/>
      <c r="D32" s="60"/>
      <c r="E32" s="77"/>
      <c r="F32" s="88"/>
      <c r="G32" s="97" t="s">
        <v>17</v>
      </c>
      <c r="H32" s="104">
        <f t="shared" si="0"/>
        <v>0</v>
      </c>
    </row>
    <row r="33" spans="2:10" s="23" customFormat="1" ht="34.5" customHeight="1" collapsed="1">
      <c r="B33" s="27"/>
      <c r="C33" s="41"/>
      <c r="D33" s="61"/>
      <c r="E33" s="78"/>
      <c r="F33" s="89">
        <f>SUM(F13:F14,F17:F32,F38:F39)</f>
        <v>0</v>
      </c>
      <c r="G33" s="98" t="s">
        <v>17</v>
      </c>
      <c r="H33" s="105">
        <f>$D$5*F33/100</f>
        <v>0</v>
      </c>
      <c r="J33" s="108" t="s">
        <v>79</v>
      </c>
    </row>
    <row r="34" spans="2:10" s="23" customFormat="1" ht="18.75">
      <c r="B34" s="24"/>
      <c r="C34" s="42"/>
      <c r="D34" s="42"/>
      <c r="E34" s="42"/>
      <c r="F34" s="42"/>
      <c r="G34" s="42"/>
      <c r="H34" s="42"/>
      <c r="I34" s="42"/>
      <c r="J34" s="42"/>
    </row>
    <row r="35" spans="2:10" s="23" customFormat="1" ht="18.75">
      <c r="B35" s="24"/>
      <c r="C35" s="43"/>
      <c r="D35" s="43"/>
      <c r="E35" s="43"/>
      <c r="F35" s="43"/>
      <c r="G35" s="43"/>
      <c r="H35" s="43"/>
      <c r="I35" s="42"/>
      <c r="J35" s="42"/>
    </row>
    <row r="36" spans="2:10" s="23" customFormat="1" ht="19.5">
      <c r="B36" s="24"/>
      <c r="C36" s="43"/>
      <c r="D36" s="43"/>
      <c r="E36" s="43"/>
      <c r="F36" s="43"/>
      <c r="G36" s="43"/>
      <c r="H36" s="43"/>
      <c r="I36" s="42"/>
      <c r="J36" s="42"/>
    </row>
    <row r="37" spans="2:10" s="23" customFormat="1" ht="63" customHeight="1">
      <c r="B37" s="24"/>
      <c r="C37" s="44" t="s">
        <v>24</v>
      </c>
      <c r="D37" s="62"/>
      <c r="E37" s="62"/>
      <c r="F37" s="62"/>
      <c r="G37" s="62"/>
      <c r="H37" s="106"/>
      <c r="I37" s="42"/>
      <c r="J37" s="42"/>
    </row>
    <row r="38" spans="2:10" s="23" customFormat="1" ht="63" customHeight="1">
      <c r="B38" s="24"/>
      <c r="C38" s="45" t="s">
        <v>81</v>
      </c>
      <c r="D38" s="63"/>
      <c r="E38" s="79"/>
      <c r="F38" s="85"/>
      <c r="G38" s="93" t="s">
        <v>17</v>
      </c>
      <c r="H38" s="103">
        <f>$D$5*F38/100</f>
        <v>0</v>
      </c>
    </row>
    <row r="39" spans="2:10" s="23" customFormat="1" ht="63" customHeight="1">
      <c r="B39" s="24"/>
      <c r="C39" s="46" t="s">
        <v>82</v>
      </c>
      <c r="D39" s="64"/>
      <c r="E39" s="80"/>
      <c r="F39" s="90"/>
      <c r="G39" s="97" t="s">
        <v>17</v>
      </c>
      <c r="H39" s="104">
        <f>$D$5*F39/100</f>
        <v>0</v>
      </c>
    </row>
    <row r="47" spans="2:10">
      <c r="C47" s="47"/>
    </row>
  </sheetData>
  <mergeCells count="11">
    <mergeCell ref="F9:H9"/>
    <mergeCell ref="F12:G12"/>
    <mergeCell ref="C35:H35"/>
    <mergeCell ref="C37:H37"/>
    <mergeCell ref="C38:D38"/>
    <mergeCell ref="C39:D39"/>
    <mergeCell ref="B10:B12"/>
    <mergeCell ref="C10:C12"/>
    <mergeCell ref="D10:D12"/>
    <mergeCell ref="E10:E12"/>
    <mergeCell ref="F10:H11"/>
  </mergeCells>
  <phoneticPr fontId="18"/>
  <dataValidations count="2">
    <dataValidation type="custom" allowBlank="1" showDropDown="0" showInputMessage="1" showErrorMessage="1" sqref="E15:E16 H15:H16">
      <formula1>ISNUMBER(E15)</formula1>
    </dataValidation>
    <dataValidation type="custom" allowBlank="1" showDropDown="0" showInputMessage="1" showErrorMessage="1" sqref="F15:F16">
      <formula1>NOT(ISNUMBER(F15))</formula1>
    </dataValidation>
  </dataValidations>
  <pageMargins left="0.7" right="0.7" top="0.75" bottom="0.75" header="0.3" footer="0.3"/>
  <pageSetup paperSize="9" scale="36"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45"/>
  <sheetViews>
    <sheetView showGridLines="0" workbookViewId="0"/>
  </sheetViews>
  <sheetFormatPr defaultRowHeight="18"/>
  <sheetData>
    <row r="1" spans="1:10">
      <c r="A1" s="43"/>
      <c r="G1" t="s">
        <v>29</v>
      </c>
      <c r="H1" s="111" t="s">
        <v>75</v>
      </c>
      <c r="I1" s="125"/>
      <c r="J1" s="125"/>
    </row>
    <row r="3" spans="1:10">
      <c r="A3" t="s">
        <v>78</v>
      </c>
    </row>
    <row r="4" spans="1:10">
      <c r="G4" s="122" t="s">
        <v>52</v>
      </c>
      <c r="H4" s="115" t="s">
        <v>74</v>
      </c>
      <c r="I4" s="115"/>
      <c r="J4" s="115"/>
    </row>
    <row r="6" spans="1:10">
      <c r="B6" s="109" t="str">
        <f>'（記載例①）【商品名】３号・３号ロ 工程表'!D2</f>
        <v>いちごケーキ</v>
      </c>
      <c r="C6" s="109"/>
    </row>
    <row r="7" spans="1:10">
      <c r="B7" t="s">
        <v>42</v>
      </c>
    </row>
    <row r="8" spans="1:10">
      <c r="B8" s="110">
        <f>'（記載例①）【商品名】３号・３号ロ 工程表'!D6</f>
        <v>0.92</v>
      </c>
      <c r="C8" t="s">
        <v>27</v>
      </c>
    </row>
    <row r="9" spans="1:10">
      <c r="B9" t="s">
        <v>23</v>
      </c>
    </row>
    <row r="11" spans="1:10">
      <c r="B11" s="111"/>
      <c r="C11" t="s">
        <v>45</v>
      </c>
    </row>
    <row r="12" spans="1:10">
      <c r="C12" t="s">
        <v>46</v>
      </c>
    </row>
    <row r="13" spans="1:10">
      <c r="C13" t="s">
        <v>47</v>
      </c>
      <c r="H13" s="123">
        <f>'（記載例①）【商品名】３号・３号ロ 工程表'!D5</f>
        <v>2900</v>
      </c>
      <c r="I13" t="s">
        <v>54</v>
      </c>
    </row>
    <row r="14" spans="1:10">
      <c r="C14" t="s">
        <v>50</v>
      </c>
    </row>
    <row r="15" spans="1:10">
      <c r="C15" t="s">
        <v>51</v>
      </c>
      <c r="H15" s="124">
        <f>SUMPRODUCT(('（記載例①）【商品名】３号・３号ロ 工程表'!E13:E39&lt;&gt;"大阪府箕面市")*(ROW('（記載例①）【商品名】３号・３号ロ 工程表'!H13:H39)&lt;&gt;33)*'（記載例①）【商品名】３号・３号ロ 工程表'!H13:H39)</f>
        <v>232</v>
      </c>
      <c r="I15" t="s">
        <v>54</v>
      </c>
    </row>
    <row r="17" spans="2:9">
      <c r="B17" s="111"/>
      <c r="C17" t="s">
        <v>34</v>
      </c>
    </row>
    <row r="18" spans="2:9">
      <c r="C18" t="s">
        <v>33</v>
      </c>
    </row>
    <row r="19" spans="2:9">
      <c r="B19" s="112"/>
      <c r="C19" s="119"/>
      <c r="D19" s="119"/>
      <c r="E19" s="119"/>
      <c r="F19" s="119"/>
      <c r="G19" s="119"/>
      <c r="H19" s="119"/>
      <c r="I19" s="126"/>
    </row>
    <row r="20" spans="2:9">
      <c r="B20" s="113"/>
      <c r="C20" s="117"/>
      <c r="D20" s="117"/>
      <c r="E20" s="117"/>
      <c r="F20" s="117"/>
      <c r="G20" s="117"/>
      <c r="H20" s="117"/>
      <c r="I20" s="127"/>
    </row>
    <row r="21" spans="2:9">
      <c r="B21" s="114"/>
      <c r="C21" s="120"/>
      <c r="D21" s="120"/>
      <c r="E21" s="120"/>
      <c r="F21" s="120"/>
      <c r="G21" s="120"/>
      <c r="H21" s="120"/>
      <c r="I21" s="128"/>
    </row>
    <row r="23" spans="2:9">
      <c r="B23" t="s">
        <v>9</v>
      </c>
    </row>
    <row r="24" spans="2:9">
      <c r="B24" s="115" t="s">
        <v>76</v>
      </c>
      <c r="C24" s="115"/>
      <c r="D24" s="115"/>
      <c r="E24" s="115"/>
      <c r="F24" s="115"/>
      <c r="G24" s="115"/>
    </row>
    <row r="25" spans="2:9">
      <c r="B25" s="116"/>
      <c r="C25" s="116"/>
      <c r="D25" s="116"/>
      <c r="E25" s="116"/>
      <c r="F25" s="116"/>
      <c r="G25" s="116"/>
    </row>
    <row r="26" spans="2:9">
      <c r="B26" t="s">
        <v>25</v>
      </c>
      <c r="E26" s="121">
        <v>3400</v>
      </c>
      <c r="F26" t="s">
        <v>49</v>
      </c>
    </row>
    <row r="27" spans="2:9">
      <c r="E27" s="42"/>
    </row>
    <row r="28" spans="2:9">
      <c r="B28" t="s">
        <v>12</v>
      </c>
    </row>
    <row r="29" spans="2:9">
      <c r="B29" s="115" t="s">
        <v>77</v>
      </c>
      <c r="C29" t="s">
        <v>73</v>
      </c>
    </row>
    <row r="30" spans="2:9">
      <c r="B30" s="42"/>
    </row>
    <row r="31" spans="2:9">
      <c r="B31" s="117" t="s">
        <v>43</v>
      </c>
      <c r="C31" s="118"/>
      <c r="D31" s="118"/>
      <c r="E31" s="118"/>
      <c r="F31" s="118"/>
      <c r="G31" s="118"/>
      <c r="H31" s="118"/>
      <c r="I31" s="118"/>
    </row>
    <row r="32" spans="2:9">
      <c r="B32" s="118"/>
      <c r="C32" s="118"/>
      <c r="D32" s="118"/>
      <c r="E32" s="118"/>
      <c r="F32" s="118"/>
      <c r="G32" s="118"/>
      <c r="H32" s="118"/>
      <c r="I32" s="118"/>
    </row>
    <row r="33" spans="2:9">
      <c r="B33" s="118"/>
      <c r="C33" s="118"/>
      <c r="D33" s="118"/>
      <c r="E33" s="118"/>
      <c r="F33" s="118"/>
      <c r="G33" s="118"/>
      <c r="H33" s="118"/>
      <c r="I33" s="118"/>
    </row>
    <row r="34" spans="2:9">
      <c r="B34" s="118"/>
      <c r="C34" s="118"/>
      <c r="D34" s="118"/>
      <c r="E34" s="118"/>
      <c r="F34" s="118"/>
      <c r="G34" s="118"/>
      <c r="H34" s="118"/>
      <c r="I34" s="118"/>
    </row>
    <row r="35" spans="2:9">
      <c r="B35" s="118"/>
      <c r="C35" s="118"/>
      <c r="D35" s="118"/>
      <c r="E35" s="118"/>
      <c r="F35" s="118"/>
      <c r="G35" s="118"/>
      <c r="H35" s="118"/>
      <c r="I35" s="118"/>
    </row>
    <row r="36" spans="2:9">
      <c r="B36" s="118"/>
      <c r="C36" s="118"/>
      <c r="D36" s="118"/>
      <c r="E36" s="118"/>
      <c r="F36" s="118"/>
      <c r="G36" s="118"/>
      <c r="H36" s="118"/>
      <c r="I36" s="118"/>
    </row>
    <row r="37" spans="2:9">
      <c r="B37" s="118"/>
      <c r="C37" s="118"/>
      <c r="D37" s="118"/>
      <c r="E37" s="118"/>
      <c r="F37" s="118"/>
      <c r="G37" s="118"/>
      <c r="H37" s="118"/>
      <c r="I37" s="118"/>
    </row>
    <row r="39" spans="2:9">
      <c r="B39" s="117" t="s">
        <v>35</v>
      </c>
      <c r="C39" s="118"/>
      <c r="D39" s="118"/>
      <c r="E39" s="118"/>
      <c r="F39" s="118"/>
      <c r="G39" s="118"/>
      <c r="H39" s="118"/>
      <c r="I39" s="118"/>
    </row>
    <row r="40" spans="2:9">
      <c r="B40" s="118"/>
      <c r="C40" s="118"/>
      <c r="D40" s="118"/>
      <c r="E40" s="118"/>
      <c r="F40" s="118"/>
      <c r="G40" s="118"/>
      <c r="H40" s="118"/>
      <c r="I40" s="118"/>
    </row>
    <row r="41" spans="2:9">
      <c r="B41" s="118"/>
      <c r="C41" s="118"/>
      <c r="D41" s="118"/>
      <c r="E41" s="118"/>
      <c r="F41" s="118"/>
      <c r="G41" s="118"/>
      <c r="H41" s="118"/>
      <c r="I41" s="118"/>
    </row>
    <row r="42" spans="2:9">
      <c r="B42" s="118"/>
      <c r="C42" s="118"/>
      <c r="D42" s="118"/>
      <c r="E42" s="118"/>
      <c r="F42" s="118"/>
      <c r="G42" s="118"/>
      <c r="H42" s="118"/>
      <c r="I42" s="118"/>
    </row>
    <row r="43" spans="2:9">
      <c r="B43" s="118"/>
      <c r="C43" s="118"/>
      <c r="D43" s="118"/>
      <c r="E43" s="118"/>
      <c r="F43" s="118"/>
      <c r="G43" s="118"/>
      <c r="H43" s="118"/>
      <c r="I43" s="118"/>
    </row>
    <row r="44" spans="2:9">
      <c r="B44" s="118"/>
      <c r="C44" s="118"/>
      <c r="D44" s="118"/>
      <c r="E44" s="118"/>
      <c r="F44" s="118"/>
      <c r="G44" s="118"/>
      <c r="H44" s="118"/>
      <c r="I44" s="118"/>
    </row>
    <row r="45" spans="2:9" ht="60" customHeight="1">
      <c r="B45" s="118"/>
      <c r="C45" s="118"/>
      <c r="D45" s="118"/>
      <c r="E45" s="118"/>
      <c r="F45" s="118"/>
      <c r="G45" s="118"/>
      <c r="H45" s="118"/>
      <c r="I45" s="118"/>
    </row>
  </sheetData>
  <mergeCells count="6">
    <mergeCell ref="H4:J4"/>
    <mergeCell ref="B6:C6"/>
    <mergeCell ref="B24:G24"/>
    <mergeCell ref="B19:I21"/>
    <mergeCell ref="B31:I37"/>
    <mergeCell ref="B39:I45"/>
  </mergeCells>
  <phoneticPr fontId="18" type="Hiragana"/>
  <dataValidations count="1">
    <dataValidation type="list" allowBlank="1" showDropDown="0" showInputMessage="1" showErrorMessage="1" sqref="B29:B30">
      <formula1>"51%以上,60%以上,70%以上,80%以上,90%以上"</formula1>
    </dataValidation>
  </dataValidations>
  <pageMargins left="0.7" right="0.7" top="0.75" bottom="0.75" header="0.3" footer="0.3"/>
  <pageSetup paperSize="9" scale="82"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Pict="0">
                <anchor moveWithCells="1">
                  <from xmlns:xdr="http://schemas.openxmlformats.org/drawingml/2006/spreadsheetDrawing">
                    <xdr:col>1</xdr:col>
                    <xdr:colOff>250825</xdr:colOff>
                    <xdr:row>15</xdr:row>
                    <xdr:rowOff>209550</xdr:rowOff>
                  </from>
                  <to xmlns:xdr="http://schemas.openxmlformats.org/drawingml/2006/spreadsheetDrawing">
                    <xdr:col>2</xdr:col>
                    <xdr:colOff>401955</xdr:colOff>
                    <xdr:row>17</xdr:row>
                    <xdr:rowOff>63500</xdr:rowOff>
                  </to>
                </anchor>
              </controlPr>
            </control>
          </mc:Choice>
        </mc:AlternateContent>
        <mc:AlternateContent>
          <mc:Choice Requires="x14">
            <control shapeId="12291" r:id="rId5" name="チェック 3">
              <controlPr defaultSize="0" autoPict="0">
                <anchor moveWithCells="1">
                  <from xmlns:xdr="http://schemas.openxmlformats.org/drawingml/2006/spreadsheetDrawing">
                    <xdr:col>1</xdr:col>
                    <xdr:colOff>256540</xdr:colOff>
                    <xdr:row>9</xdr:row>
                    <xdr:rowOff>209550</xdr:rowOff>
                  </from>
                  <to xmlns:xdr="http://schemas.openxmlformats.org/drawingml/2006/spreadsheetDrawing">
                    <xdr:col>2</xdr:col>
                    <xdr:colOff>408305</xdr:colOff>
                    <xdr:row>11</xdr:row>
                    <xdr:rowOff>63500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S47"/>
  <sheetViews>
    <sheetView showGridLines="0" zoomScale="40" zoomScaleNormal="40" workbookViewId="0"/>
  </sheetViews>
  <sheetFormatPr defaultRowHeight="13"/>
  <cols>
    <col min="1" max="1" width="5.125" style="23" customWidth="1"/>
    <col min="2" max="2" width="5.125" style="24" customWidth="1"/>
    <col min="3" max="3" width="35.58203125" style="23" customWidth="1"/>
    <col min="4" max="4" width="70.58203125" style="23" customWidth="1"/>
    <col min="5" max="5" width="50.58203125" style="23" customWidth="1"/>
    <col min="6" max="6" width="20.58203125" style="23" customWidth="1"/>
    <col min="7" max="7" width="4.375" style="23" customWidth="1"/>
    <col min="8" max="8" width="20.58203125" style="23" customWidth="1"/>
    <col min="9" max="16384" width="9" style="23" customWidth="1"/>
  </cols>
  <sheetData>
    <row r="1" spans="2:10" ht="13.75"/>
    <row r="2" spans="2:10" ht="30" customHeight="1">
      <c r="C2" s="31" t="s">
        <v>7</v>
      </c>
      <c r="D2" s="48" t="s">
        <v>28</v>
      </c>
      <c r="E2" s="65"/>
    </row>
    <row r="3" spans="2:10" ht="30" customHeight="1">
      <c r="C3" s="28" t="s">
        <v>38</v>
      </c>
      <c r="D3" s="49">
        <v>3000</v>
      </c>
      <c r="E3" s="65"/>
    </row>
    <row r="4" spans="2:10" s="23" customFormat="1" ht="30" customHeight="1">
      <c r="B4" s="24"/>
      <c r="C4" s="28" t="s">
        <v>22</v>
      </c>
      <c r="D4" s="49">
        <v>100</v>
      </c>
      <c r="E4" s="65"/>
    </row>
    <row r="5" spans="2:10" s="23" customFormat="1" ht="30" customHeight="1">
      <c r="B5" s="24"/>
      <c r="C5" s="28" t="s">
        <v>61</v>
      </c>
      <c r="D5" s="50">
        <f>D3-D4</f>
        <v>2900</v>
      </c>
      <c r="E5" s="66" t="s">
        <v>55</v>
      </c>
    </row>
    <row r="6" spans="2:10" ht="30" customHeight="1">
      <c r="C6" s="29" t="s">
        <v>37</v>
      </c>
      <c r="D6" s="51">
        <f>ROUND(SUMIF(E13:E39,"大阪府箕面市",F13:F39),2)/100</f>
        <v>0.92</v>
      </c>
      <c r="E6" s="67"/>
    </row>
    <row r="7" spans="2:10" ht="30" customHeight="1">
      <c r="C7" s="32" t="s">
        <v>19</v>
      </c>
      <c r="D7" s="52">
        <f>SUMPRODUCT((E13:E39&lt;&gt;"大阪府箕面市")*(ROW(F13:F39)&lt;&gt;33)*F13:F39)/100</f>
        <v>8.e-002</v>
      </c>
      <c r="E7" s="67" t="s">
        <v>83</v>
      </c>
      <c r="H7" s="99"/>
    </row>
    <row r="8" spans="2:10" ht="30" customHeight="1">
      <c r="C8" s="33"/>
      <c r="D8" s="53"/>
      <c r="E8" s="67"/>
      <c r="H8" s="99" t="s">
        <v>64</v>
      </c>
    </row>
    <row r="9" spans="2:10" ht="28.5" customHeight="1">
      <c r="E9" s="68"/>
      <c r="F9" s="82"/>
      <c r="G9" s="82"/>
      <c r="H9" s="82"/>
    </row>
    <row r="10" spans="2:10" ht="19.5" customHeight="1">
      <c r="B10" s="25" t="s">
        <v>13</v>
      </c>
      <c r="C10" s="34" t="s">
        <v>39</v>
      </c>
      <c r="D10" s="54" t="s">
        <v>0</v>
      </c>
      <c r="E10" s="69" t="s">
        <v>4</v>
      </c>
      <c r="F10" s="81" t="s">
        <v>5</v>
      </c>
      <c r="G10" s="91"/>
      <c r="H10" s="100"/>
    </row>
    <row r="11" spans="2:10" s="24" customFormat="1" ht="19.5" customHeight="1">
      <c r="B11" s="26"/>
      <c r="C11" s="35"/>
      <c r="D11" s="55"/>
      <c r="E11" s="70"/>
      <c r="F11" s="83"/>
      <c r="G11" s="92"/>
      <c r="H11" s="101"/>
    </row>
    <row r="12" spans="2:10" ht="55.5" customHeight="1">
      <c r="B12" s="27"/>
      <c r="C12" s="36"/>
      <c r="D12" s="56"/>
      <c r="E12" s="71"/>
      <c r="F12" s="84" t="s">
        <v>14</v>
      </c>
      <c r="G12" s="84"/>
      <c r="H12" s="102" t="s">
        <v>15</v>
      </c>
      <c r="I12" s="107"/>
    </row>
    <row r="13" spans="2:10" ht="79.5" customHeight="1">
      <c r="B13" s="28">
        <v>1</v>
      </c>
      <c r="C13" s="37" t="s">
        <v>3</v>
      </c>
      <c r="D13" s="57" t="s">
        <v>44</v>
      </c>
      <c r="E13" s="72" t="s">
        <v>20</v>
      </c>
      <c r="F13" s="85">
        <v>14</v>
      </c>
      <c r="G13" s="93" t="s">
        <v>17</v>
      </c>
      <c r="H13" s="103">
        <f>$D$5*F13/100</f>
        <v>406</v>
      </c>
    </row>
    <row r="14" spans="2:10" ht="63" customHeight="1">
      <c r="B14" s="29">
        <v>2</v>
      </c>
      <c r="C14" s="38" t="s">
        <v>30</v>
      </c>
      <c r="D14" s="58" t="s">
        <v>56</v>
      </c>
      <c r="E14" s="73" t="s">
        <v>18</v>
      </c>
      <c r="F14" s="86">
        <v>30</v>
      </c>
      <c r="G14" s="94" t="s">
        <v>17</v>
      </c>
      <c r="H14" s="103">
        <f>$D$5*F14/100</f>
        <v>870</v>
      </c>
    </row>
    <row r="15" spans="2:10" ht="55.5" customHeight="1">
      <c r="B15" s="29">
        <v>3</v>
      </c>
      <c r="C15" s="38" t="s">
        <v>36</v>
      </c>
      <c r="D15" s="58" t="s">
        <v>70</v>
      </c>
      <c r="E15" s="74"/>
      <c r="F15" s="74"/>
      <c r="G15" s="95"/>
      <c r="H15" s="103"/>
      <c r="I15" s="107"/>
    </row>
    <row r="16" spans="2:10" ht="102" customHeight="1">
      <c r="B16" s="29">
        <v>4</v>
      </c>
      <c r="C16" s="38" t="s">
        <v>31</v>
      </c>
      <c r="D16" s="58" t="s">
        <v>67</v>
      </c>
      <c r="E16" s="75"/>
      <c r="F16" s="74"/>
      <c r="G16" s="96"/>
      <c r="H16" s="103"/>
      <c r="I16" s="107"/>
      <c r="J16" s="99"/>
    </row>
    <row r="17" spans="2:19" ht="63" customHeight="1">
      <c r="B17" s="29">
        <v>5</v>
      </c>
      <c r="C17" s="38" t="s">
        <v>2</v>
      </c>
      <c r="D17" s="58" t="s">
        <v>53</v>
      </c>
      <c r="E17" s="73" t="s">
        <v>18</v>
      </c>
      <c r="F17" s="86">
        <v>23</v>
      </c>
      <c r="G17" s="94" t="s">
        <v>17</v>
      </c>
      <c r="H17" s="103">
        <f>$D$5*F17/100</f>
        <v>667</v>
      </c>
    </row>
    <row r="18" spans="2:19" ht="63" customHeight="1">
      <c r="B18" s="29">
        <v>6</v>
      </c>
      <c r="C18" s="38" t="s">
        <v>11</v>
      </c>
      <c r="D18" s="58" t="s">
        <v>57</v>
      </c>
      <c r="E18" s="73" t="s">
        <v>18</v>
      </c>
      <c r="F18" s="86">
        <v>18</v>
      </c>
      <c r="G18" s="94" t="s">
        <v>17</v>
      </c>
      <c r="H18" s="103">
        <f>$D$5*F18/100</f>
        <v>522</v>
      </c>
    </row>
    <row r="19" spans="2:19" ht="63" customHeight="1">
      <c r="B19" s="29">
        <v>7</v>
      </c>
      <c r="C19" s="38" t="s">
        <v>26</v>
      </c>
      <c r="D19" s="58" t="s">
        <v>59</v>
      </c>
      <c r="E19" s="73" t="s">
        <v>18</v>
      </c>
      <c r="F19" s="86">
        <v>5</v>
      </c>
      <c r="G19" s="94" t="s">
        <v>17</v>
      </c>
      <c r="H19" s="103">
        <f>$D$5*F19/100</f>
        <v>145</v>
      </c>
    </row>
    <row r="20" spans="2:19" ht="63" hidden="1" customHeight="1" outlineLevel="1">
      <c r="B20" s="29"/>
      <c r="C20" s="38"/>
      <c r="D20" s="73"/>
      <c r="E20" s="73"/>
      <c r="F20" s="86"/>
      <c r="G20" s="94" t="s">
        <v>17</v>
      </c>
      <c r="H20" s="103">
        <f t="shared" ref="H20:H32" si="0">$D$3*F20/100</f>
        <v>0</v>
      </c>
      <c r="S20" s="23" t="s">
        <v>48</v>
      </c>
    </row>
    <row r="21" spans="2:19" ht="63" hidden="1" customHeight="1" outlineLevel="1">
      <c r="B21" s="29"/>
      <c r="C21" s="39"/>
      <c r="D21" s="76"/>
      <c r="E21" s="76"/>
      <c r="F21" s="87"/>
      <c r="G21" s="94" t="s">
        <v>17</v>
      </c>
      <c r="H21" s="103">
        <f t="shared" si="0"/>
        <v>0</v>
      </c>
    </row>
    <row r="22" spans="2:19" ht="63" hidden="1" customHeight="1" outlineLevel="1">
      <c r="B22" s="29"/>
      <c r="C22" s="39"/>
      <c r="D22" s="76"/>
      <c r="E22" s="76"/>
      <c r="F22" s="87"/>
      <c r="G22" s="94" t="s">
        <v>17</v>
      </c>
      <c r="H22" s="103">
        <f t="shared" si="0"/>
        <v>0</v>
      </c>
    </row>
    <row r="23" spans="2:19" ht="63" hidden="1" customHeight="1" outlineLevel="1">
      <c r="B23" s="29"/>
      <c r="C23" s="39"/>
      <c r="D23" s="76"/>
      <c r="E23" s="76"/>
      <c r="F23" s="87"/>
      <c r="G23" s="94" t="s">
        <v>17</v>
      </c>
      <c r="H23" s="103">
        <f t="shared" si="0"/>
        <v>0</v>
      </c>
    </row>
    <row r="24" spans="2:19" ht="63" hidden="1" customHeight="1" outlineLevel="1">
      <c r="B24" s="29"/>
      <c r="C24" s="39"/>
      <c r="D24" s="76"/>
      <c r="E24" s="76"/>
      <c r="F24" s="87"/>
      <c r="G24" s="94" t="s">
        <v>17</v>
      </c>
      <c r="H24" s="103">
        <f t="shared" si="0"/>
        <v>0</v>
      </c>
    </row>
    <row r="25" spans="2:19" ht="63" hidden="1" customHeight="1" outlineLevel="1">
      <c r="B25" s="29"/>
      <c r="C25" s="39"/>
      <c r="D25" s="76"/>
      <c r="E25" s="76"/>
      <c r="F25" s="87"/>
      <c r="G25" s="94" t="s">
        <v>17</v>
      </c>
      <c r="H25" s="103">
        <f t="shared" si="0"/>
        <v>0</v>
      </c>
    </row>
    <row r="26" spans="2:19" ht="63" hidden="1" customHeight="1" outlineLevel="1">
      <c r="B26" s="29"/>
      <c r="C26" s="39"/>
      <c r="D26" s="76"/>
      <c r="E26" s="76"/>
      <c r="F26" s="87"/>
      <c r="G26" s="94" t="s">
        <v>17</v>
      </c>
      <c r="H26" s="103">
        <f t="shared" si="0"/>
        <v>0</v>
      </c>
    </row>
    <row r="27" spans="2:19" ht="63" hidden="1" customHeight="1" outlineLevel="1">
      <c r="B27" s="29"/>
      <c r="C27" s="39"/>
      <c r="D27" s="76"/>
      <c r="E27" s="76"/>
      <c r="F27" s="87"/>
      <c r="G27" s="94" t="s">
        <v>17</v>
      </c>
      <c r="H27" s="103">
        <f t="shared" si="0"/>
        <v>0</v>
      </c>
    </row>
    <row r="28" spans="2:19" ht="63" hidden="1" customHeight="1" outlineLevel="1">
      <c r="B28" s="29"/>
      <c r="C28" s="39"/>
      <c r="D28" s="76"/>
      <c r="E28" s="76"/>
      <c r="F28" s="87"/>
      <c r="G28" s="94" t="s">
        <v>17</v>
      </c>
      <c r="H28" s="103">
        <f t="shared" si="0"/>
        <v>0</v>
      </c>
    </row>
    <row r="29" spans="2:19" ht="63" hidden="1" customHeight="1" outlineLevel="1">
      <c r="B29" s="29"/>
      <c r="C29" s="39"/>
      <c r="D29" s="76"/>
      <c r="E29" s="76"/>
      <c r="F29" s="87"/>
      <c r="G29" s="94" t="s">
        <v>17</v>
      </c>
      <c r="H29" s="103">
        <f t="shared" si="0"/>
        <v>0</v>
      </c>
    </row>
    <row r="30" spans="2:19" ht="63" hidden="1" customHeight="1" outlineLevel="1">
      <c r="B30" s="29"/>
      <c r="C30" s="39"/>
      <c r="D30" s="76"/>
      <c r="E30" s="76"/>
      <c r="F30" s="87"/>
      <c r="G30" s="94" t="s">
        <v>17</v>
      </c>
      <c r="H30" s="103">
        <f t="shared" si="0"/>
        <v>0</v>
      </c>
    </row>
    <row r="31" spans="2:19" ht="63" hidden="1" customHeight="1" outlineLevel="1">
      <c r="B31" s="29"/>
      <c r="C31" s="39"/>
      <c r="D31" s="76"/>
      <c r="E31" s="76"/>
      <c r="F31" s="87"/>
      <c r="G31" s="94" t="s">
        <v>17</v>
      </c>
      <c r="H31" s="103">
        <f t="shared" si="0"/>
        <v>0</v>
      </c>
    </row>
    <row r="32" spans="2:19" ht="63" hidden="1" customHeight="1" outlineLevel="1">
      <c r="B32" s="30"/>
      <c r="C32" s="40"/>
      <c r="D32" s="60"/>
      <c r="E32" s="77"/>
      <c r="F32" s="88"/>
      <c r="G32" s="97" t="s">
        <v>17</v>
      </c>
      <c r="H32" s="104">
        <f t="shared" si="0"/>
        <v>0</v>
      </c>
    </row>
    <row r="33" spans="2:10" s="23" customFormat="1" ht="34.5" customHeight="1" collapsed="1">
      <c r="B33" s="27"/>
      <c r="C33" s="41"/>
      <c r="D33" s="61"/>
      <c r="E33" s="78"/>
      <c r="F33" s="89">
        <f>SUM(F13:F14,F17:F32,F38:F39)</f>
        <v>100</v>
      </c>
      <c r="G33" s="98" t="s">
        <v>17</v>
      </c>
      <c r="H33" s="105">
        <f>$D$5*F33/100</f>
        <v>2900</v>
      </c>
      <c r="J33" s="108" t="s">
        <v>79</v>
      </c>
    </row>
    <row r="34" spans="2:10" s="23" customFormat="1" ht="18">
      <c r="B34" s="24"/>
      <c r="C34" s="42"/>
      <c r="D34" s="42"/>
      <c r="E34" s="42"/>
      <c r="F34" s="42"/>
      <c r="G34" s="42"/>
      <c r="H34" s="42"/>
      <c r="I34" s="42"/>
      <c r="J34" s="42"/>
    </row>
    <row r="35" spans="2:10" s="23" customFormat="1" ht="18">
      <c r="B35" s="24"/>
      <c r="C35" s="43"/>
      <c r="D35" s="43"/>
      <c r="E35" s="43"/>
      <c r="F35" s="43"/>
      <c r="G35" s="43"/>
      <c r="H35" s="43"/>
      <c r="I35" s="42"/>
      <c r="J35" s="42"/>
    </row>
    <row r="36" spans="2:10" s="23" customFormat="1" ht="18.75">
      <c r="B36" s="24"/>
      <c r="C36" s="43"/>
      <c r="D36" s="43"/>
      <c r="E36" s="43"/>
      <c r="F36" s="43"/>
      <c r="G36" s="43"/>
      <c r="H36" s="43"/>
      <c r="I36" s="42"/>
      <c r="J36" s="42"/>
    </row>
    <row r="37" spans="2:10" s="23" customFormat="1" ht="63" customHeight="1">
      <c r="B37" s="24"/>
      <c r="C37" s="44" t="s">
        <v>24</v>
      </c>
      <c r="D37" s="62"/>
      <c r="E37" s="62"/>
      <c r="F37" s="62"/>
      <c r="G37" s="62"/>
      <c r="H37" s="106"/>
      <c r="I37" s="42"/>
      <c r="J37" s="42"/>
    </row>
    <row r="38" spans="2:10" s="23" customFormat="1" ht="63" customHeight="1">
      <c r="B38" s="24"/>
      <c r="C38" s="129" t="s">
        <v>71</v>
      </c>
      <c r="D38" s="131"/>
      <c r="E38" s="79" t="s">
        <v>20</v>
      </c>
      <c r="F38" s="85">
        <v>2</v>
      </c>
      <c r="G38" s="93" t="s">
        <v>17</v>
      </c>
      <c r="H38" s="103">
        <f>$D$5*F38/100</f>
        <v>58</v>
      </c>
    </row>
    <row r="39" spans="2:10" s="23" customFormat="1" ht="63" customHeight="1">
      <c r="B39" s="24"/>
      <c r="C39" s="130" t="s">
        <v>72</v>
      </c>
      <c r="D39" s="132"/>
      <c r="E39" s="80" t="s">
        <v>1</v>
      </c>
      <c r="F39" s="90">
        <v>8</v>
      </c>
      <c r="G39" s="97" t="s">
        <v>17</v>
      </c>
      <c r="H39" s="104">
        <f>$D$5*F39/100</f>
        <v>232</v>
      </c>
    </row>
    <row r="47" spans="2:10">
      <c r="C47" s="47"/>
    </row>
  </sheetData>
  <mergeCells count="11">
    <mergeCell ref="F9:H9"/>
    <mergeCell ref="F12:G12"/>
    <mergeCell ref="C35:H35"/>
    <mergeCell ref="C37:H37"/>
    <mergeCell ref="C38:D38"/>
    <mergeCell ref="C39:D39"/>
    <mergeCell ref="B10:B12"/>
    <mergeCell ref="C10:C12"/>
    <mergeCell ref="D10:D12"/>
    <mergeCell ref="E10:E12"/>
    <mergeCell ref="F10:H11"/>
  </mergeCells>
  <phoneticPr fontId="18"/>
  <dataValidations count="2">
    <dataValidation type="custom" allowBlank="1" showDropDown="0" showInputMessage="1" showErrorMessage="1" sqref="E15:E16 H15:H16">
      <formula1>ISNUMBER(E15)</formula1>
    </dataValidation>
    <dataValidation type="custom" allowBlank="1" showDropDown="0" showInputMessage="1" showErrorMessage="1" sqref="F15:F16">
      <formula1>NOT(ISNUMBER(F15))</formula1>
    </dataValidation>
  </dataValidations>
  <pageMargins left="0.7" right="0.7" top="0.75" bottom="0.75" header="0.3" footer="0.3"/>
  <pageSetup paperSize="9" scale="39"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2:J47"/>
  <sheetViews>
    <sheetView showGridLines="0" zoomScale="40" zoomScaleNormal="40" workbookViewId="0"/>
  </sheetViews>
  <sheetFormatPr defaultRowHeight="13"/>
  <cols>
    <col min="1" max="1" width="5.125" style="23" customWidth="1"/>
    <col min="2" max="2" width="5.125" style="24" customWidth="1"/>
    <col min="3" max="3" width="35.58203125" style="23" customWidth="1"/>
    <col min="4" max="4" width="70.58203125" style="23" customWidth="1"/>
    <col min="5" max="5" width="50.58203125" style="23" customWidth="1"/>
    <col min="6" max="6" width="20.58203125" style="23" customWidth="1"/>
    <col min="7" max="7" width="4.375" style="23" customWidth="1"/>
    <col min="8" max="8" width="20.58203125" style="23" customWidth="1"/>
    <col min="9" max="16384" width="9" style="23" customWidth="1"/>
  </cols>
  <sheetData>
    <row r="1" spans="2:10" ht="13.75"/>
    <row r="2" spans="2:10" ht="30" customHeight="1">
      <c r="C2" s="31" t="s">
        <v>7</v>
      </c>
      <c r="D2" s="48" t="s">
        <v>6</v>
      </c>
      <c r="E2" s="65"/>
    </row>
    <row r="3" spans="2:10" ht="30" customHeight="1">
      <c r="C3" s="28" t="s">
        <v>38</v>
      </c>
      <c r="D3" s="49">
        <v>500</v>
      </c>
      <c r="E3" s="65"/>
    </row>
    <row r="4" spans="2:10" s="23" customFormat="1" ht="30" customHeight="1">
      <c r="B4" s="24"/>
      <c r="C4" s="28" t="s">
        <v>22</v>
      </c>
      <c r="D4" s="49">
        <v>100</v>
      </c>
      <c r="E4" s="65"/>
    </row>
    <row r="5" spans="2:10" s="23" customFormat="1" ht="30" customHeight="1">
      <c r="B5" s="24"/>
      <c r="C5" s="28" t="s">
        <v>61</v>
      </c>
      <c r="D5" s="50">
        <f>D3-D4</f>
        <v>400</v>
      </c>
      <c r="E5" s="66" t="s">
        <v>55</v>
      </c>
    </row>
    <row r="6" spans="2:10" ht="30" customHeight="1">
      <c r="C6" s="29" t="s">
        <v>37</v>
      </c>
      <c r="D6" s="51">
        <f>ROUND(SUMIF(E13:E39,"大阪府箕面市",F13:F39),2)/100</f>
        <v>0.57999999999999996</v>
      </c>
      <c r="E6" s="67"/>
    </row>
    <row r="7" spans="2:10" ht="30" customHeight="1">
      <c r="C7" s="32" t="s">
        <v>19</v>
      </c>
      <c r="D7" s="52">
        <f>SUMPRODUCT((E13:E39&lt;&gt;"大阪府箕面市")*(ROW(F13:F39)&lt;&gt;33)*F13:F39)/100</f>
        <v>0.42</v>
      </c>
      <c r="E7" s="67" t="s">
        <v>83</v>
      </c>
      <c r="H7" s="99"/>
    </row>
    <row r="8" spans="2:10" s="23" customFormat="1" ht="30" customHeight="1">
      <c r="B8" s="24"/>
      <c r="C8" s="33"/>
      <c r="D8" s="53"/>
      <c r="E8" s="67"/>
      <c r="H8" s="99" t="s">
        <v>64</v>
      </c>
    </row>
    <row r="9" spans="2:10" s="23" customFormat="1" ht="28.5" customHeight="1">
      <c r="B9" s="24"/>
      <c r="E9" s="68"/>
      <c r="F9" s="82"/>
      <c r="G9" s="82"/>
      <c r="H9" s="82"/>
    </row>
    <row r="10" spans="2:10" ht="19.5" customHeight="1">
      <c r="B10" s="25" t="s">
        <v>13</v>
      </c>
      <c r="C10" s="34" t="s">
        <v>39</v>
      </c>
      <c r="D10" s="54" t="s">
        <v>0</v>
      </c>
      <c r="E10" s="69" t="s">
        <v>4</v>
      </c>
      <c r="F10" s="81" t="s">
        <v>5</v>
      </c>
      <c r="G10" s="91"/>
      <c r="H10" s="100"/>
    </row>
    <row r="11" spans="2:10" s="24" customFormat="1" ht="19.5" customHeight="1">
      <c r="B11" s="26"/>
      <c r="C11" s="35"/>
      <c r="D11" s="55"/>
      <c r="E11" s="70"/>
      <c r="F11" s="83"/>
      <c r="G11" s="92"/>
      <c r="H11" s="101"/>
    </row>
    <row r="12" spans="2:10" ht="55.5" customHeight="1">
      <c r="B12" s="27"/>
      <c r="C12" s="36"/>
      <c r="D12" s="56"/>
      <c r="E12" s="71"/>
      <c r="F12" s="84" t="s">
        <v>14</v>
      </c>
      <c r="G12" s="84"/>
      <c r="H12" s="102" t="s">
        <v>15</v>
      </c>
      <c r="I12" s="107"/>
    </row>
    <row r="13" spans="2:10" ht="79.5" customHeight="1">
      <c r="B13" s="28">
        <v>1</v>
      </c>
      <c r="C13" s="37" t="s">
        <v>3</v>
      </c>
      <c r="D13" s="57" t="s">
        <v>40</v>
      </c>
      <c r="E13" s="72" t="s">
        <v>18</v>
      </c>
      <c r="F13" s="85">
        <v>15</v>
      </c>
      <c r="G13" s="93" t="s">
        <v>17</v>
      </c>
      <c r="H13" s="103">
        <f>$D$5*F13/100</f>
        <v>60</v>
      </c>
    </row>
    <row r="14" spans="2:10" ht="63" customHeight="1">
      <c r="B14" s="29">
        <v>2</v>
      </c>
      <c r="C14" s="38" t="s">
        <v>30</v>
      </c>
      <c r="D14" s="58" t="s">
        <v>62</v>
      </c>
      <c r="E14" s="73" t="s">
        <v>18</v>
      </c>
      <c r="F14" s="86">
        <v>30</v>
      </c>
      <c r="G14" s="94" t="s">
        <v>17</v>
      </c>
      <c r="H14" s="103">
        <f>$D$5*F14/100</f>
        <v>120</v>
      </c>
    </row>
    <row r="15" spans="2:10" ht="55.5" customHeight="1">
      <c r="B15" s="29">
        <v>3</v>
      </c>
      <c r="C15" s="38" t="s">
        <v>36</v>
      </c>
      <c r="D15" s="58" t="s">
        <v>69</v>
      </c>
      <c r="E15" s="74"/>
      <c r="F15" s="74"/>
      <c r="G15" s="95"/>
      <c r="H15" s="103"/>
      <c r="I15" s="107"/>
    </row>
    <row r="16" spans="2:10" ht="102" customHeight="1">
      <c r="B16" s="29">
        <v>4</v>
      </c>
      <c r="C16" s="38" t="s">
        <v>31</v>
      </c>
      <c r="D16" s="58" t="s">
        <v>68</v>
      </c>
      <c r="E16" s="75"/>
      <c r="F16" s="74"/>
      <c r="G16" s="96"/>
      <c r="H16" s="103"/>
      <c r="I16" s="107"/>
      <c r="J16" s="99"/>
    </row>
    <row r="17" spans="2:8" ht="63" customHeight="1">
      <c r="B17" s="29">
        <v>5</v>
      </c>
      <c r="C17" s="38" t="s">
        <v>10</v>
      </c>
      <c r="D17" s="58" t="s">
        <v>58</v>
      </c>
      <c r="E17" s="73" t="s">
        <v>16</v>
      </c>
      <c r="F17" s="86">
        <v>18</v>
      </c>
      <c r="G17" s="94" t="s">
        <v>17</v>
      </c>
      <c r="H17" s="103">
        <f>$D$5*F17/100</f>
        <v>72</v>
      </c>
    </row>
    <row r="18" spans="2:8" ht="63" customHeight="1">
      <c r="B18" s="29">
        <v>6</v>
      </c>
      <c r="C18" s="38" t="s">
        <v>21</v>
      </c>
      <c r="D18" s="58" t="s">
        <v>8</v>
      </c>
      <c r="E18" s="73" t="s">
        <v>18</v>
      </c>
      <c r="F18" s="86">
        <v>6</v>
      </c>
      <c r="G18" s="94"/>
      <c r="H18" s="103">
        <f>$D$5*F18/100</f>
        <v>24</v>
      </c>
    </row>
    <row r="19" spans="2:8" ht="63" customHeight="1">
      <c r="B19" s="29">
        <v>7</v>
      </c>
      <c r="C19" s="38" t="s">
        <v>32</v>
      </c>
      <c r="D19" s="58" t="s">
        <v>63</v>
      </c>
      <c r="E19" s="73" t="s">
        <v>16</v>
      </c>
      <c r="F19" s="86">
        <v>16</v>
      </c>
      <c r="G19" s="94" t="s">
        <v>17</v>
      </c>
      <c r="H19" s="103">
        <f>$D$5*F19/100</f>
        <v>64</v>
      </c>
    </row>
    <row r="20" spans="2:8" ht="63" customHeight="1">
      <c r="B20" s="29">
        <v>8</v>
      </c>
      <c r="C20" s="38" t="s">
        <v>26</v>
      </c>
      <c r="D20" s="58" t="s">
        <v>60</v>
      </c>
      <c r="E20" s="73" t="s">
        <v>18</v>
      </c>
      <c r="F20" s="86">
        <v>5</v>
      </c>
      <c r="G20" s="94" t="s">
        <v>17</v>
      </c>
      <c r="H20" s="103">
        <f>$D$5*F20/100</f>
        <v>20</v>
      </c>
    </row>
    <row r="21" spans="2:8" ht="63" hidden="1" customHeight="1" outlineLevel="1">
      <c r="B21" s="29"/>
      <c r="C21" s="38"/>
      <c r="D21" s="73"/>
      <c r="E21" s="73"/>
      <c r="F21" s="86"/>
      <c r="G21" s="94" t="s">
        <v>17</v>
      </c>
      <c r="H21" s="103">
        <f t="shared" ref="H21:H32" si="0">$D$3*F21/100</f>
        <v>0</v>
      </c>
    </row>
    <row r="22" spans="2:8" ht="63" hidden="1" customHeight="1" outlineLevel="1">
      <c r="B22" s="29"/>
      <c r="C22" s="38"/>
      <c r="D22" s="73"/>
      <c r="E22" s="73"/>
      <c r="F22" s="87"/>
      <c r="G22" s="94" t="s">
        <v>17</v>
      </c>
      <c r="H22" s="103">
        <f t="shared" si="0"/>
        <v>0</v>
      </c>
    </row>
    <row r="23" spans="2:8" ht="63" hidden="1" customHeight="1" outlineLevel="1">
      <c r="B23" s="29"/>
      <c r="C23" s="38"/>
      <c r="D23" s="73"/>
      <c r="E23" s="73"/>
      <c r="F23" s="87"/>
      <c r="G23" s="94" t="s">
        <v>17</v>
      </c>
      <c r="H23" s="103">
        <f t="shared" si="0"/>
        <v>0</v>
      </c>
    </row>
    <row r="24" spans="2:8" ht="63" hidden="1" customHeight="1" outlineLevel="1">
      <c r="B24" s="29"/>
      <c r="C24" s="38"/>
      <c r="D24" s="73"/>
      <c r="E24" s="73"/>
      <c r="F24" s="87"/>
      <c r="G24" s="94" t="s">
        <v>17</v>
      </c>
      <c r="H24" s="103">
        <f t="shared" si="0"/>
        <v>0</v>
      </c>
    </row>
    <row r="25" spans="2:8" ht="63" hidden="1" customHeight="1" outlineLevel="1">
      <c r="B25" s="29"/>
      <c r="C25" s="38"/>
      <c r="D25" s="73"/>
      <c r="E25" s="73"/>
      <c r="F25" s="87"/>
      <c r="G25" s="94" t="s">
        <v>17</v>
      </c>
      <c r="H25" s="103">
        <f t="shared" si="0"/>
        <v>0</v>
      </c>
    </row>
    <row r="26" spans="2:8" ht="63" hidden="1" customHeight="1" outlineLevel="1">
      <c r="B26" s="29"/>
      <c r="C26" s="38"/>
      <c r="D26" s="73"/>
      <c r="E26" s="73"/>
      <c r="F26" s="87"/>
      <c r="G26" s="94" t="s">
        <v>17</v>
      </c>
      <c r="H26" s="103">
        <f t="shared" si="0"/>
        <v>0</v>
      </c>
    </row>
    <row r="27" spans="2:8" ht="63" hidden="1" customHeight="1" outlineLevel="1">
      <c r="B27" s="29"/>
      <c r="C27" s="38"/>
      <c r="D27" s="73"/>
      <c r="E27" s="73"/>
      <c r="F27" s="87"/>
      <c r="G27" s="94" t="s">
        <v>17</v>
      </c>
      <c r="H27" s="103">
        <f t="shared" si="0"/>
        <v>0</v>
      </c>
    </row>
    <row r="28" spans="2:8" ht="63" hidden="1" customHeight="1" outlineLevel="1">
      <c r="B28" s="29"/>
      <c r="C28" s="38"/>
      <c r="D28" s="73"/>
      <c r="E28" s="73"/>
      <c r="F28" s="87"/>
      <c r="G28" s="94" t="s">
        <v>17</v>
      </c>
      <c r="H28" s="103">
        <f t="shared" si="0"/>
        <v>0</v>
      </c>
    </row>
    <row r="29" spans="2:8" ht="63" hidden="1" customHeight="1" outlineLevel="1">
      <c r="B29" s="29"/>
      <c r="C29" s="38"/>
      <c r="D29" s="73"/>
      <c r="E29" s="73"/>
      <c r="F29" s="87"/>
      <c r="G29" s="94" t="s">
        <v>17</v>
      </c>
      <c r="H29" s="103">
        <f t="shared" si="0"/>
        <v>0</v>
      </c>
    </row>
    <row r="30" spans="2:8" ht="63" hidden="1" customHeight="1" outlineLevel="1">
      <c r="B30" s="29"/>
      <c r="C30" s="38"/>
      <c r="D30" s="73"/>
      <c r="E30" s="73"/>
      <c r="F30" s="87"/>
      <c r="G30" s="94" t="s">
        <v>17</v>
      </c>
      <c r="H30" s="103">
        <f t="shared" si="0"/>
        <v>0</v>
      </c>
    </row>
    <row r="31" spans="2:8" ht="63" hidden="1" customHeight="1" outlineLevel="1">
      <c r="B31" s="29"/>
      <c r="C31" s="38"/>
      <c r="D31" s="73"/>
      <c r="E31" s="73"/>
      <c r="F31" s="87"/>
      <c r="G31" s="94" t="s">
        <v>17</v>
      </c>
      <c r="H31" s="103">
        <f t="shared" si="0"/>
        <v>0</v>
      </c>
    </row>
    <row r="32" spans="2:8" ht="63" hidden="1" customHeight="1" outlineLevel="1">
      <c r="B32" s="30"/>
      <c r="C32" s="40"/>
      <c r="D32" s="77"/>
      <c r="E32" s="77"/>
      <c r="F32" s="90"/>
      <c r="G32" s="97" t="s">
        <v>17</v>
      </c>
      <c r="H32" s="104">
        <f t="shared" si="0"/>
        <v>0</v>
      </c>
    </row>
    <row r="33" spans="2:10" s="23" customFormat="1" ht="34.5" customHeight="1" collapsed="1">
      <c r="B33" s="27"/>
      <c r="C33" s="41"/>
      <c r="D33" s="61"/>
      <c r="E33" s="78"/>
      <c r="F33" s="89">
        <f>SUM(F13:F14,F17:F32,F38:F39)</f>
        <v>100</v>
      </c>
      <c r="G33" s="98" t="s">
        <v>17</v>
      </c>
      <c r="H33" s="105">
        <f>$D$5*F33/100</f>
        <v>400</v>
      </c>
      <c r="J33" s="108" t="s">
        <v>41</v>
      </c>
    </row>
    <row r="34" spans="2:10" ht="34.5" customHeight="1">
      <c r="C34" s="42"/>
      <c r="D34" s="42"/>
      <c r="E34" s="42"/>
      <c r="F34" s="42"/>
      <c r="G34" s="42"/>
      <c r="H34" s="42"/>
      <c r="I34" s="42"/>
      <c r="J34" s="42"/>
    </row>
    <row r="35" spans="2:10" ht="18">
      <c r="C35" s="43"/>
      <c r="D35" s="43"/>
      <c r="E35" s="43"/>
      <c r="F35" s="43"/>
      <c r="G35" s="43"/>
      <c r="H35" s="43"/>
      <c r="I35" s="42"/>
      <c r="J35" s="42"/>
    </row>
    <row r="36" spans="2:10" ht="18.75">
      <c r="C36" s="116"/>
      <c r="D36" s="116"/>
      <c r="E36" s="116"/>
      <c r="F36" s="116"/>
      <c r="G36" s="116"/>
      <c r="H36" s="116"/>
      <c r="I36" s="42"/>
      <c r="J36" s="42"/>
    </row>
    <row r="37" spans="2:10" s="23" customFormat="1" ht="63" customHeight="1">
      <c r="B37" s="24"/>
      <c r="C37" s="44" t="s">
        <v>24</v>
      </c>
      <c r="D37" s="62"/>
      <c r="E37" s="62"/>
      <c r="F37" s="62"/>
      <c r="G37" s="62"/>
      <c r="H37" s="106"/>
      <c r="I37" s="42"/>
      <c r="J37" s="42"/>
    </row>
    <row r="38" spans="2:10" s="23" customFormat="1" ht="63" customHeight="1">
      <c r="B38" s="24"/>
      <c r="C38" s="133" t="s">
        <v>65</v>
      </c>
      <c r="D38" s="134"/>
      <c r="E38" s="135" t="s">
        <v>20</v>
      </c>
      <c r="F38" s="86">
        <v>2</v>
      </c>
      <c r="G38" s="94" t="s">
        <v>17</v>
      </c>
      <c r="H38" s="136">
        <f>$D$5*F38/100</f>
        <v>8</v>
      </c>
    </row>
    <row r="39" spans="2:10" s="23" customFormat="1" ht="63" customHeight="1">
      <c r="B39" s="24"/>
      <c r="C39" s="130" t="s">
        <v>66</v>
      </c>
      <c r="D39" s="132"/>
      <c r="E39" s="80" t="s">
        <v>1</v>
      </c>
      <c r="F39" s="90">
        <v>8</v>
      </c>
      <c r="G39" s="97" t="s">
        <v>17</v>
      </c>
      <c r="H39" s="104">
        <f>$D$5*F39/100</f>
        <v>32</v>
      </c>
    </row>
    <row r="47" spans="2:10">
      <c r="C47" s="47"/>
    </row>
  </sheetData>
  <mergeCells count="11">
    <mergeCell ref="F9:H9"/>
    <mergeCell ref="F12:G12"/>
    <mergeCell ref="C35:H35"/>
    <mergeCell ref="C37:H37"/>
    <mergeCell ref="C38:D38"/>
    <mergeCell ref="C39:D39"/>
    <mergeCell ref="B10:B12"/>
    <mergeCell ref="C10:C12"/>
    <mergeCell ref="D10:D12"/>
    <mergeCell ref="E10:E12"/>
    <mergeCell ref="F10:H11"/>
  </mergeCells>
  <phoneticPr fontId="18"/>
  <dataValidations count="2">
    <dataValidation type="custom" allowBlank="1" showDropDown="0" showInputMessage="1" showErrorMessage="1" sqref="E15:E16 H15:H16">
      <formula1>ISNUMBER(E15)</formula1>
    </dataValidation>
    <dataValidation type="custom" allowBlank="1" showDropDown="0" showInputMessage="1" showErrorMessage="1" sqref="F15:F16">
      <formula1>NOT(ISNUMBER(F15))</formula1>
    </dataValidation>
  </dataValidations>
  <pageMargins left="0.7" right="0.7" top="0.75" bottom="0.75" header="0.3" footer="0.3"/>
  <pageSetup paperSize="9" scale="3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（入力用）【商品名】３号　証明書</vt:lpstr>
      <vt:lpstr>（入力用）【商品名】３号・３号ロ 工程表</vt:lpstr>
      <vt:lpstr>（記載例）【商品名】３号　証明書</vt:lpstr>
      <vt:lpstr>（記載例①）【商品名】３号・３号ロ 工程表</vt:lpstr>
      <vt:lpstr>（記載例②）【商品名】３号・３号ロ 工程表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2025-10-01T09:32:11Z</dcterms:created>
  <dcterms:modified xsi:type="dcterms:W3CDTF">2026-02-27T03:23:33Z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2026-02-27T03:23:33Z</vt:filetime>
  </property>
</Properties>
</file>