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2"/>
  </bookViews>
  <sheets>
    <sheet name="使い方" sheetId="1" r:id="rId1"/>
    <sheet name="電算データをコピーする" sheetId="2" r:id="rId2"/>
    <sheet name="世帯人口増減調" sheetId="3" r:id="rId3"/>
  </sheets>
  <definedNames/>
  <calcPr fullCalcOnLoad="1"/>
</workbook>
</file>

<file path=xl/sharedStrings.xml><?xml version="1.0" encoding="utf-8"?>
<sst xmlns="http://schemas.openxmlformats.org/spreadsheetml/2006/main" count="256" uniqueCount="192">
  <si>
    <t>ｼﾞﾝｺｳｾﾞﾝ</t>
  </si>
  <si>
    <t>ｼﾞﾝｺｳｵﾄｺ</t>
  </si>
  <si>
    <t>ｼﾞﾝｺｳｵﾝﾅ</t>
  </si>
  <si>
    <t>ｾﾀｲﾏﾂ</t>
  </si>
  <si>
    <t>町名</t>
  </si>
  <si>
    <t>計</t>
  </si>
  <si>
    <t>男</t>
  </si>
  <si>
    <t>女</t>
  </si>
  <si>
    <t>世帯数</t>
  </si>
  <si>
    <r>
      <t>ｼﾞﾝｺｳﾄｳ</t>
    </r>
    <r>
      <rPr>
        <sz val="11"/>
        <rFont val="Verdana"/>
        <family val="2"/>
      </rPr>
      <t xml:space="preserve"> </t>
    </r>
  </si>
  <si>
    <r>
      <t>ｾﾀｲｾﾞﾝ</t>
    </r>
    <r>
      <rPr>
        <sz val="11"/>
        <rFont val="Verdana"/>
        <family val="2"/>
      </rPr>
      <t xml:space="preserve">  </t>
    </r>
  </si>
  <si>
    <r>
      <t>ｾﾀｲｿﾞｳ</t>
    </r>
    <r>
      <rPr>
        <sz val="11"/>
        <rFont val="Verdana"/>
        <family val="2"/>
      </rPr>
      <t xml:space="preserve">  </t>
    </r>
  </si>
  <si>
    <r>
      <t>ｾﾀｲｹﾞﾝ</t>
    </r>
    <r>
      <rPr>
        <sz val="11"/>
        <rFont val="Verdana"/>
        <family val="2"/>
      </rPr>
      <t xml:space="preserve">  </t>
    </r>
  </si>
  <si>
    <r>
      <t>ｾﾀｲｻｼﾋｷ</t>
    </r>
    <r>
      <rPr>
        <sz val="11"/>
        <rFont val="Verdana"/>
        <family val="2"/>
      </rPr>
      <t xml:space="preserve"> </t>
    </r>
  </si>
  <si>
    <r>
      <t>ｼﾞﾕｳﾍﾝ</t>
    </r>
    <r>
      <rPr>
        <sz val="11"/>
        <rFont val="Verdana"/>
        <family val="2"/>
      </rPr>
      <t xml:space="preserve">  </t>
    </r>
  </si>
  <si>
    <r>
      <t xml:space="preserve"> </t>
    </r>
    <r>
      <rPr>
        <sz val="11"/>
        <rFont val="ＭＳ Ｐゴシック"/>
        <family val="3"/>
      </rPr>
      <t>ﾁﾖｳﾒｲ</t>
    </r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</si>
  <si>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</si>
  <si>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</si>
  <si>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</si>
  <si>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</si>
  <si>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</si>
  <si>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</si>
  <si>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</si>
  <si>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</si>
  <si>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</si>
  <si>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</si>
  <si>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</si>
  <si>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</si>
  <si>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</si>
  <si>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</si>
  <si>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</si>
  <si>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</si>
  <si>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</si>
  <si>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</si>
  <si>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</si>
  <si>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</si>
  <si>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</si>
  <si>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</si>
  <si>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</si>
  <si>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</si>
  <si>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</si>
  <si>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</si>
  <si>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</si>
  <si>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</si>
  <si>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</si>
  <si>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</si>
  <si>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</si>
  <si>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</si>
  <si>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</si>
  <si>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</si>
  <si>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</si>
  <si>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</si>
  <si>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</si>
  <si>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</si>
  <si>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</si>
  <si>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</si>
  <si>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</si>
  <si>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</si>
  <si>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</si>
  <si>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</si>
  <si>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</si>
  <si>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</si>
  <si>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</si>
  <si>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</si>
  <si>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</si>
  <si>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</si>
  <si>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</si>
  <si>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</si>
  <si>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</si>
  <si>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</si>
  <si>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</si>
  <si>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</si>
  <si>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</si>
  <si>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</si>
  <si>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</si>
  <si>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</si>
  <si>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</si>
  <si>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</si>
  <si>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</si>
  <si>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</si>
  <si>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</si>
  <si>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</si>
  <si>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</si>
  <si>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</si>
  <si>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</si>
  <si>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</si>
  <si>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</si>
  <si>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</si>
  <si>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</si>
  <si>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</si>
  <si>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</si>
  <si>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</si>
  <si>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</si>
  <si>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</si>
  <si>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</si>
  <si>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</si>
  <si>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</si>
  <si>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</si>
  <si>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</si>
  <si>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</si>
  <si>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</si>
  <si>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</si>
  <si>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</si>
  <si>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</si>
  <si>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</si>
  <si>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</si>
  <si>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</si>
  <si>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</si>
  <si>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</si>
  <si>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</si>
  <si>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</si>
  <si>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</si>
  <si>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</si>
  <si>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</si>
  <si>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</si>
  <si>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</si>
  <si>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</si>
  <si>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</si>
  <si>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</si>
  <si>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</si>
  <si>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</si>
  <si>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</si>
  <si>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</si>
  <si>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</si>
  <si>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</si>
  <si>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</si>
  <si>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</si>
  <si>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</si>
  <si>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</si>
  <si>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</si>
  <si>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</si>
  <si>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</si>
  <si>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</si>
  <si>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</si>
  <si>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</si>
  <si>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</si>
  <si>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</si>
  <si>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</si>
  <si>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</si>
  <si>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</si>
  <si>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</si>
  <si>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</si>
  <si>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</si>
  <si>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</si>
  <si>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</si>
  <si>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</si>
  <si>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</si>
  <si>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</si>
  <si>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</si>
  <si>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</si>
  <si>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</si>
  <si>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</si>
  <si>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</si>
  <si>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上止々呂美</t>
  </si>
  <si>
    <t>下止々呂美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</si>
  <si>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</si>
  <si>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</si>
  <si>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</si>
  <si>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</si>
  <si>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</si>
  <si>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</si>
  <si>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</si>
  <si>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</si>
  <si>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</si>
  <si>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</si>
  <si>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</si>
  <si>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</si>
  <si>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</si>
  <si>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</si>
  <si>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</si>
  <si>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</si>
  <si>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</si>
  <si>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</si>
  <si>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印刷部数　</t>
  </si>
  <si>
    <t>決裁用</t>
  </si>
  <si>
    <t>統計担当</t>
  </si>
  <si>
    <t>市民ｻｰﾋﾞｽ政策課</t>
  </si>
  <si>
    <t>資源循環課</t>
  </si>
  <si>
    <t>豊川支所</t>
  </si>
  <si>
    <t>止々呂美支所</t>
  </si>
  <si>
    <t>証明Ｇ</t>
  </si>
  <si>
    <t>レターケース</t>
  </si>
  <si>
    <t>ファイル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</si>
  <si>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</si>
  <si>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</si>
  <si>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</si>
  <si>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</si>
  <si>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</si>
  <si>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</si>
  <si>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</si>
  <si>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</si>
  <si>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平成２３年５月末現在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</si>
</sst>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Verdana"/>
      <family val="2"/>
    </font>
    <font>
      <b/>
      <sz val="18"/>
      <name val="ＭＳ Ｐゴシック"/>
      <family val="3"/>
    </font>
    <font>
      <b/>
      <i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38" fontId="0" fillId="0" borderId="0" xfId="16" applyAlignment="1">
      <alignment vertical="center"/>
    </xf>
    <xf numFmtId="38" fontId="2" fillId="0" borderId="10" xfId="16" applyFont="1" applyBorder="1" applyAlignment="1">
      <alignment horizontal="center"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6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2" fillId="0" borderId="19" xfId="16" applyFont="1" applyBorder="1" applyAlignment="1">
      <alignment horizontal="center" vertical="center"/>
    </xf>
    <xf numFmtId="38" fontId="0" fillId="0" borderId="16" xfId="16" applyBorder="1" applyAlignment="1">
      <alignment vertical="center"/>
    </xf>
    <xf numFmtId="38" fontId="0" fillId="0" borderId="7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7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10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16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9" xfId="16" applyFont="1" applyBorder="1" applyAlignment="1">
      <alignment horizontal="center" vertical="center" shrinkToFit="1"/>
    </xf>
    <xf numFmtId="38" fontId="2" fillId="0" borderId="10" xfId="16" applyFont="1" applyFill="1" applyBorder="1" applyAlignment="1">
      <alignment horizontal="center" vertical="center" shrinkToFit="1"/>
    </xf>
    <xf numFmtId="38" fontId="2" fillId="0" borderId="19" xfId="16" applyFont="1" applyFill="1" applyBorder="1" applyAlignment="1">
      <alignment vertical="center" shrinkToFit="1"/>
    </xf>
    <xf numFmtId="38" fontId="2" fillId="0" borderId="20" xfId="16" applyFont="1" applyBorder="1" applyAlignment="1">
      <alignment horizontal="center" vertical="center"/>
    </xf>
    <xf numFmtId="38" fontId="2" fillId="0" borderId="19" xfId="16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7" xfId="16" applyFont="1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38" fontId="0" fillId="3" borderId="14" xfId="16" applyFill="1" applyBorder="1" applyAlignment="1">
      <alignment vertical="center"/>
    </xf>
    <xf numFmtId="38" fontId="0" fillId="3" borderId="15" xfId="16" applyFill="1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9" xfId="16" applyBorder="1" applyAlignment="1">
      <alignment vertical="center"/>
    </xf>
    <xf numFmtId="38" fontId="2" fillId="0" borderId="30" xfId="16" applyFont="1" applyBorder="1" applyAlignment="1">
      <alignment horizontal="center"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37" xfId="16" applyBorder="1" applyAlignment="1">
      <alignment vertical="center"/>
    </xf>
    <xf numFmtId="38" fontId="0" fillId="0" borderId="23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8" xfId="16" applyFont="1" applyBorder="1" applyAlignment="1">
      <alignment vertical="center" shrinkToFit="1"/>
    </xf>
    <xf numFmtId="38" fontId="0" fillId="0" borderId="39" xfId="16" applyBorder="1" applyAlignment="1">
      <alignment vertical="center"/>
    </xf>
    <xf numFmtId="38" fontId="0" fillId="0" borderId="40" xfId="16" applyBorder="1" applyAlignment="1">
      <alignment vertical="center"/>
    </xf>
    <xf numFmtId="38" fontId="0" fillId="0" borderId="41" xfId="16" applyFont="1" applyBorder="1" applyAlignment="1">
      <alignment vertical="center" shrinkToFit="1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7" xfId="16" applyFont="1" applyBorder="1" applyAlignment="1">
      <alignment vertical="center" shrinkToFit="1"/>
    </xf>
    <xf numFmtId="38" fontId="2" fillId="0" borderId="44" xfId="16" applyFont="1" applyBorder="1" applyAlignment="1">
      <alignment horizontal="center" vertical="center"/>
    </xf>
    <xf numFmtId="38" fontId="2" fillId="0" borderId="45" xfId="16" applyFont="1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48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12" xfId="16" applyBorder="1" applyAlignment="1">
      <alignment vertical="center"/>
    </xf>
    <xf numFmtId="38" fontId="2" fillId="0" borderId="50" xfId="16" applyFont="1" applyBorder="1" applyAlignment="1">
      <alignment horizontal="center" vertical="center"/>
    </xf>
    <xf numFmtId="38" fontId="0" fillId="0" borderId="51" xfId="16" applyBorder="1" applyAlignment="1">
      <alignment vertical="center"/>
    </xf>
    <xf numFmtId="38" fontId="2" fillId="0" borderId="10" xfId="16" applyFont="1" applyBorder="1" applyAlignment="1">
      <alignment horizontal="center" vertical="center"/>
    </xf>
    <xf numFmtId="38" fontId="0" fillId="0" borderId="52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53" xfId="16" applyFont="1" applyBorder="1" applyAlignment="1">
      <alignment horizontal="center" vertical="center"/>
    </xf>
    <xf numFmtId="38" fontId="0" fillId="0" borderId="54" xfId="16" applyBorder="1" applyAlignment="1">
      <alignment vertical="center"/>
    </xf>
    <xf numFmtId="38" fontId="0" fillId="0" borderId="55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1" xfId="16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0" fillId="0" borderId="56" xfId="16" applyBorder="1" applyAlignment="1">
      <alignment vertical="center"/>
    </xf>
    <xf numFmtId="38" fontId="0" fillId="0" borderId="12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0</xdr:row>
      <xdr:rowOff>371475</xdr:rowOff>
    </xdr:from>
    <xdr:to>
      <xdr:col>0</xdr:col>
      <xdr:colOff>3895725</xdr:colOff>
      <xdr:row>0</xdr:row>
      <xdr:rowOff>1733550</xdr:rowOff>
    </xdr:to>
    <xdr:sp>
      <xdr:nvSpPr>
        <xdr:cNvPr id="1" name="AutoShape 5"/>
        <xdr:cNvSpPr>
          <a:spLocks/>
        </xdr:cNvSpPr>
      </xdr:nvSpPr>
      <xdr:spPr>
        <a:xfrm>
          <a:off x="1285875" y="371475"/>
          <a:ext cx="2609850" cy="13620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使い方
　　　　　　　　　　部分に、毎月情報政策課から受け取る「世帯人口増減　月.csv」のデータをコピーして、「形式を選択して貼り付け」の「値」を選択して、貼り付ける。</a:t>
          </a:r>
        </a:p>
      </xdr:txBody>
    </xdr:sp>
    <xdr:clientData/>
  </xdr:twoCellAnchor>
  <xdr:twoCellAnchor>
    <xdr:from>
      <xdr:col>0</xdr:col>
      <xdr:colOff>1390650</xdr:colOff>
      <xdr:row>0</xdr:row>
      <xdr:rowOff>828675</xdr:rowOff>
    </xdr:from>
    <xdr:to>
      <xdr:col>0</xdr:col>
      <xdr:colOff>2219325</xdr:colOff>
      <xdr:row>0</xdr:row>
      <xdr:rowOff>971550</xdr:rowOff>
    </xdr:to>
    <xdr:sp>
      <xdr:nvSpPr>
        <xdr:cNvPr id="2" name="Rectangle 3"/>
        <xdr:cNvSpPr>
          <a:spLocks/>
        </xdr:cNvSpPr>
      </xdr:nvSpPr>
      <xdr:spPr>
        <a:xfrm>
          <a:off x="1390650" y="828675"/>
          <a:ext cx="828675" cy="142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66675</xdr:rowOff>
    </xdr:from>
    <xdr:to>
      <xdr:col>16</xdr:col>
      <xdr:colOff>590550</xdr:colOff>
      <xdr:row>6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8315325" y="257175"/>
          <a:ext cx="3819525" cy="952500"/>
          <a:chOff x="873" y="27"/>
          <a:chExt cx="401" cy="105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873" y="58"/>
            <a:ext cx="401" cy="74"/>
            <a:chOff x="930" y="218"/>
            <a:chExt cx="401" cy="74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930" y="218"/>
              <a:ext cx="401" cy="74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　　　　　　　　　　　部分に、毎月電算から受け取る「世帯人口増減調　月.csv」のデータをコピーして、形式を選択して貼り付けを選び数値だけを貼り付ける。</a:t>
              </a:r>
            </a:p>
          </xdr:txBody>
        </xdr:sp>
        <xdr:sp>
          <xdr:nvSpPr>
            <xdr:cNvPr id="4" name="Rectangle 2"/>
            <xdr:cNvSpPr>
              <a:spLocks/>
            </xdr:cNvSpPr>
          </xdr:nvSpPr>
          <xdr:spPr>
            <a:xfrm>
              <a:off x="956" y="222"/>
              <a:ext cx="83" cy="18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Rectangle 4"/>
          <xdr:cNvSpPr>
            <a:spLocks/>
          </xdr:cNvSpPr>
        </xdr:nvSpPr>
        <xdr:spPr>
          <a:xfrm>
            <a:off x="887" y="27"/>
            <a:ext cx="191" cy="3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600" b="1" i="1" u="none" baseline="0">
                <a:latin typeface="ＭＳ Ｐゴシック"/>
                <a:ea typeface="ＭＳ Ｐゴシック"/>
                <a:cs typeface="ＭＳ Ｐゴシック"/>
              </a:rPr>
              <a:t>作業上の注意！！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9.00390625" defaultRowHeight="13.5"/>
  <cols>
    <col min="1" max="1" width="78.25390625" style="0" customWidth="1"/>
    <col min="2" max="2" width="16.625" style="0" bestFit="1" customWidth="1"/>
  </cols>
  <sheetData>
    <row r="1" ht="156" customHeight="1"/>
    <row r="2" spans="1:3" ht="13.5">
      <c r="A2" s="46" t="s">
        <v>173</v>
      </c>
      <c r="B2" t="s">
        <v>174</v>
      </c>
      <c r="C2">
        <v>1</v>
      </c>
    </row>
    <row r="3" spans="2:3" ht="13.5">
      <c r="B3" t="s">
        <v>175</v>
      </c>
      <c r="C3">
        <v>1</v>
      </c>
    </row>
    <row r="4" spans="2:3" ht="13.5">
      <c r="B4" t="s">
        <v>176</v>
      </c>
      <c r="C4">
        <v>1</v>
      </c>
    </row>
    <row r="5" spans="2:3" ht="13.5">
      <c r="B5" t="s">
        <v>177</v>
      </c>
      <c r="C5">
        <v>1</v>
      </c>
    </row>
    <row r="6" spans="2:3" ht="13.5">
      <c r="B6" t="s">
        <v>178</v>
      </c>
      <c r="C6">
        <v>1</v>
      </c>
    </row>
    <row r="7" spans="2:3" ht="13.5">
      <c r="B7" t="s">
        <v>179</v>
      </c>
      <c r="C7">
        <v>1</v>
      </c>
    </row>
    <row r="8" spans="2:3" ht="13.5">
      <c r="B8" t="s">
        <v>180</v>
      </c>
      <c r="C8">
        <v>2</v>
      </c>
    </row>
    <row r="9" spans="2:3" ht="13.5">
      <c r="B9" t="s">
        <v>181</v>
      </c>
      <c r="C9">
        <v>3</v>
      </c>
    </row>
    <row r="10" spans="2:3" ht="13.5">
      <c r="B10" t="s">
        <v>182</v>
      </c>
      <c r="C10">
        <v>1</v>
      </c>
    </row>
    <row r="11" spans="2:3" ht="13.5">
      <c r="B11" s="47" t="s">
        <v>167</v>
      </c>
      <c r="C11" s="48">
        <f>SUM(C2:C10)</f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E121" sqref="E121"/>
    </sheetView>
  </sheetViews>
  <sheetFormatPr defaultColWidth="9.00390625" defaultRowHeight="13.5"/>
  <cols>
    <col min="1" max="1" width="16.50390625" style="0" bestFit="1" customWidth="1"/>
  </cols>
  <sheetData>
    <row r="1" spans="1:11" ht="15" thickBot="1">
      <c r="A1" s="9" t="s">
        <v>15</v>
      </c>
      <c r="B1" s="10" t="s">
        <v>0</v>
      </c>
      <c r="C1" s="10" t="s">
        <v>1</v>
      </c>
      <c r="D1" s="10" t="s">
        <v>2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1" t="s">
        <v>3</v>
      </c>
    </row>
    <row r="2" spans="1:11" ht="13.5">
      <c r="A2" s="6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3.5">
      <c r="A3" s="7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3.5">
      <c r="A4" s="7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3.5">
      <c r="A5" s="7" t="s">
        <v>19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3.5">
      <c r="A6" s="7" t="s">
        <v>20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3.5">
      <c r="A7" s="7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3.5">
      <c r="A8" s="7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3.5">
      <c r="A9" s="7" t="s">
        <v>23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3.5">
      <c r="A10" s="7" t="s">
        <v>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3.5">
      <c r="A11" s="7" t="s">
        <v>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3.5">
      <c r="A12" s="7" t="s">
        <v>26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3.5">
      <c r="A13" s="7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3.5">
      <c r="A14" s="7" t="s">
        <v>28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3.5">
      <c r="A15" s="7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3.5">
      <c r="A16" s="7" t="s">
        <v>30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3.5">
      <c r="A17" s="7" t="s">
        <v>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3.5">
      <c r="A18" s="7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3.5">
      <c r="A19" s="7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3.5">
      <c r="A20" s="7" t="s">
        <v>34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3.5">
      <c r="A21" s="7" t="s">
        <v>35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3.5">
      <c r="A22" s="7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3.5">
      <c r="A23" s="7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3.5">
      <c r="A24" s="7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3.5">
      <c r="A25" s="7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3.5">
      <c r="A26" s="7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3.5">
      <c r="A27" s="7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3.5">
      <c r="A28" s="7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3.5">
      <c r="A29" s="7" t="s">
        <v>43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3.5">
      <c r="A30" s="7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3.5">
      <c r="A31" s="7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3.5">
      <c r="A32" s="7" t="s">
        <v>46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3.5">
      <c r="A33" s="7" t="s">
        <v>47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3.5">
      <c r="A34" s="7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3.5">
      <c r="A35" s="7" t="s">
        <v>49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3.5">
      <c r="A36" s="7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3.5">
      <c r="A37" s="7" t="s">
        <v>51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3.5">
      <c r="A38" s="7" t="s">
        <v>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3.5">
      <c r="A39" s="7" t="s">
        <v>53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3.5">
      <c r="A40" s="7" t="s">
        <v>54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13.5">
      <c r="A41" s="7" t="s">
        <v>55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3.5">
      <c r="A42" s="7" t="s">
        <v>56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3.5">
      <c r="A43" s="7" t="s">
        <v>57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3.5">
      <c r="A44" s="7" t="s">
        <v>58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3.5">
      <c r="A45" s="7" t="s">
        <v>59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3.5">
      <c r="A46" s="7" t="s">
        <v>60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3.5">
      <c r="A47" s="7" t="s">
        <v>61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3.5">
      <c r="A48" s="7" t="s">
        <v>62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3.5">
      <c r="A49" s="7" t="s">
        <v>63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3.5">
      <c r="A50" s="7" t="s">
        <v>64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3.5">
      <c r="A51" s="7" t="s">
        <v>65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3.5">
      <c r="A52" s="7" t="s">
        <v>66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3.5">
      <c r="A53" s="7" t="s">
        <v>67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3.5">
      <c r="A54" s="7" t="s">
        <v>68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3.5">
      <c r="A55" s="7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ht="13.5">
      <c r="A56" s="7" t="s">
        <v>70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13.5">
      <c r="A57" s="7" t="s">
        <v>71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3.5">
      <c r="A58" s="7" t="s">
        <v>72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3.5">
      <c r="A59" s="7" t="s">
        <v>73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3.5">
      <c r="A60" s="7" t="s">
        <v>74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3.5">
      <c r="A61" s="7" t="s">
        <v>75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3.5">
      <c r="A62" s="7" t="s">
        <v>76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3.5">
      <c r="A63" s="7" t="s">
        <v>77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3.5">
      <c r="A64" s="7" t="s">
        <v>78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ht="13.5">
      <c r="A65" s="7" t="s">
        <v>79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3.5">
      <c r="A66" s="7" t="s">
        <v>80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3.5">
      <c r="A67" s="7" t="s">
        <v>81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3.5">
      <c r="A68" s="7" t="s">
        <v>82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3.5">
      <c r="A69" s="7" t="s">
        <v>83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3.5">
      <c r="A70" s="7" t="s">
        <v>84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3.5">
      <c r="A71" s="7" t="s">
        <v>85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13.5">
      <c r="A72" s="7" t="s">
        <v>86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3.5">
      <c r="A73" s="7" t="s">
        <v>87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3.5">
      <c r="A74" s="7" t="s">
        <v>88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3.5">
      <c r="A75" s="7" t="s">
        <v>89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ht="13.5">
      <c r="A76" s="7" t="s">
        <v>90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13.5">
      <c r="A77" s="7" t="s">
        <v>91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 ht="13.5">
      <c r="A78" s="7" t="s">
        <v>92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 ht="13.5">
      <c r="A79" s="7" t="s">
        <v>93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1:11" ht="13.5">
      <c r="A80" s="7" t="s">
        <v>94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ht="13.5">
      <c r="A81" s="7" t="s">
        <v>95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3.5">
      <c r="A82" s="7" t="s">
        <v>96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3.5">
      <c r="A83" s="7" t="s">
        <v>97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3.5">
      <c r="A84" s="7" t="s">
        <v>98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13.5">
      <c r="A85" s="7" t="s">
        <v>99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ht="13.5">
      <c r="A86" s="7" t="s">
        <v>100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ht="13.5">
      <c r="A87" s="7" t="s">
        <v>101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ht="13.5">
      <c r="A88" s="7" t="s">
        <v>102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1:11" ht="13.5">
      <c r="A89" s="7" t="s">
        <v>103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1:11" ht="13.5">
      <c r="A90" s="7" t="s">
        <v>104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1:11" ht="13.5">
      <c r="A91" s="7" t="s">
        <v>105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1:11" ht="13.5">
      <c r="A92" s="7" t="s">
        <v>106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 ht="13.5">
      <c r="A93" s="7" t="s">
        <v>107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1:11" ht="13.5">
      <c r="A94" s="7" t="s">
        <v>108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 ht="13.5">
      <c r="A95" s="7" t="s">
        <v>109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1:11" ht="13.5">
      <c r="A96" s="7" t="s">
        <v>110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 ht="13.5">
      <c r="A97" s="7" t="s">
        <v>111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 ht="13.5">
      <c r="A98" s="7" t="s">
        <v>112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 ht="13.5">
      <c r="A99" s="7" t="s">
        <v>113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 ht="13.5">
      <c r="A100" s="7" t="s">
        <v>114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ht="13.5">
      <c r="A101" s="7" t="s">
        <v>115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ht="13.5">
      <c r="A102" s="7" t="s">
        <v>116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ht="13.5">
      <c r="A103" s="7" t="s">
        <v>117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ht="13.5">
      <c r="A104" s="7" t="s">
        <v>118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 ht="13.5">
      <c r="A105" s="7" t="s">
        <v>119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ht="13.5">
      <c r="A106" s="7" t="s">
        <v>120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ht="13.5">
      <c r="A107" s="7" t="s">
        <v>121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ht="13.5">
      <c r="A108" s="7" t="s">
        <v>122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ht="13.5">
      <c r="A109" s="7" t="s">
        <v>123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ht="13.5">
      <c r="A110" s="7" t="s">
        <v>124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1:11" ht="13.5">
      <c r="A111" s="7" t="s">
        <v>125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ht="13.5">
      <c r="A112" s="7" t="s">
        <v>126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ht="13.5">
      <c r="A113" s="7" t="s">
        <v>127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ht="13.5">
      <c r="A114" s="7" t="s">
        <v>128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3.5">
      <c r="A115" s="49" t="s">
        <v>166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ht="13.5">
      <c r="A116" s="49" t="s">
        <v>165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 ht="13.5">
      <c r="A117" s="7" t="s">
        <v>129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ht="13.5">
      <c r="A118" s="7" t="s">
        <v>130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ht="13.5">
      <c r="A119" s="7" t="s">
        <v>131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ht="13.5">
      <c r="A120" s="7" t="s">
        <v>132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ht="13.5">
      <c r="A121" s="7" t="s">
        <v>133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 ht="13.5">
      <c r="A122" s="7" t="s">
        <v>134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1:11" ht="13.5">
      <c r="A123" s="7" t="s">
        <v>135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ht="13.5">
      <c r="A124" s="7" t="s">
        <v>136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ht="13.5">
      <c r="A125" s="7" t="s">
        <v>137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ht="13.5">
      <c r="A126" s="7" t="s">
        <v>138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ht="13.5">
      <c r="A127" s="7" t="s">
        <v>139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ht="13.5">
      <c r="A128" s="7" t="s">
        <v>140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ht="13.5">
      <c r="A129" s="7" t="s">
        <v>141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1:11" ht="13.5">
      <c r="A130" s="7" t="s">
        <v>142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ht="13.5">
      <c r="A131" s="7" t="s">
        <v>143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ht="13.5">
      <c r="A132" s="7" t="s">
        <v>144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1" ht="13.5">
      <c r="A133" s="7" t="s">
        <v>145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 ht="13.5">
      <c r="A134" s="7" t="s">
        <v>146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1:11" ht="13.5">
      <c r="A135" s="7" t="s">
        <v>147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ht="13.5">
      <c r="A136" s="7" t="s">
        <v>148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1:11" ht="13.5">
      <c r="A137" s="7" t="s">
        <v>149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1:11" ht="13.5">
      <c r="A138" s="7" t="s">
        <v>150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ht="13.5">
      <c r="A139" s="7" t="s">
        <v>151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ht="13.5">
      <c r="A140" s="7" t="s">
        <v>152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1:11" ht="13.5">
      <c r="A141" s="7" t="s">
        <v>153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1:11" ht="14.25" thickBot="1">
      <c r="A142" s="8" t="s">
        <v>154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</sheetData>
  <sheetProtection password="8721" sheet="1" objects="1" scenarios="1"/>
  <printOptions/>
  <pageMargins left="0.75" right="0.75" top="1" bottom="1" header="0.512" footer="0.512"/>
  <pageSetup horizontalDpi="300" verticalDpi="300" orientation="portrait" paperSize="9" scale="81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60"/>
  <sheetViews>
    <sheetView showGridLines="0" tabSelected="1" zoomScale="75" zoomScaleNormal="75" workbookViewId="0" topLeftCell="G2">
      <selection activeCell="I2" sqref="I2:R4"/>
    </sheetView>
  </sheetViews>
  <sheetFormatPr defaultColWidth="9.00390625" defaultRowHeight="13.5"/>
  <cols>
    <col min="1" max="1" width="1.625" style="12" customWidth="1"/>
    <col min="2" max="2" width="12.375" style="12" bestFit="1" customWidth="1"/>
    <col min="3" max="6" width="9.125" style="12" bestFit="1" customWidth="1"/>
    <col min="7" max="7" width="2.625" style="12" customWidth="1"/>
    <col min="8" max="8" width="12.25390625" style="12" bestFit="1" customWidth="1"/>
    <col min="9" max="12" width="9.125" style="12" bestFit="1" customWidth="1"/>
    <col min="13" max="13" width="2.625" style="12" customWidth="1"/>
    <col min="14" max="14" width="12.625" style="12" customWidth="1"/>
    <col min="15" max="18" width="9.125" style="12" bestFit="1" customWidth="1"/>
    <col min="19" max="19" width="2.625" style="12" customWidth="1"/>
    <col min="20" max="20" width="12.625" style="12" customWidth="1"/>
    <col min="21" max="16384" width="9.00390625" style="12" customWidth="1"/>
  </cols>
  <sheetData>
    <row r="1" ht="14.25" thickBot="1"/>
    <row r="2" spans="2:18" ht="13.5">
      <c r="B2" s="88" t="s">
        <v>156</v>
      </c>
      <c r="C2" s="86" t="s">
        <v>8</v>
      </c>
      <c r="D2" s="91" t="s">
        <v>155</v>
      </c>
      <c r="E2" s="92"/>
      <c r="F2" s="93"/>
      <c r="I2" s="96" t="s">
        <v>171</v>
      </c>
      <c r="J2" s="96"/>
      <c r="K2" s="96"/>
      <c r="L2" s="96"/>
      <c r="M2" s="96"/>
      <c r="N2" s="96"/>
      <c r="O2" s="96"/>
      <c r="P2" s="96"/>
      <c r="Q2" s="96"/>
      <c r="R2" s="96"/>
    </row>
    <row r="3" spans="2:18" ht="13.5">
      <c r="B3" s="89"/>
      <c r="C3" s="87"/>
      <c r="D3" s="78" t="s">
        <v>6</v>
      </c>
      <c r="E3" s="78" t="s">
        <v>7</v>
      </c>
      <c r="F3" s="79" t="s">
        <v>5</v>
      </c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14.25" thickBot="1">
      <c r="B4" s="90"/>
      <c r="C4" s="80">
        <f>SUM(I23+O33+U39+U51)</f>
        <v>54560</v>
      </c>
      <c r="D4" s="80">
        <f>+J23+P33+V39+V51</f>
        <v>61629</v>
      </c>
      <c r="E4" s="80">
        <f>+K23+Q33+W39+W51</f>
        <v>66431</v>
      </c>
      <c r="F4" s="81">
        <f>+L23+R33+X39+X51</f>
        <v>128060</v>
      </c>
      <c r="I4" s="96"/>
      <c r="J4" s="96"/>
      <c r="K4" s="96"/>
      <c r="L4" s="96"/>
      <c r="M4" s="96"/>
      <c r="N4" s="96"/>
      <c r="O4" s="96"/>
      <c r="P4" s="96"/>
      <c r="Q4" s="96"/>
      <c r="R4" s="96"/>
    </row>
    <row r="6" spans="22:24" ht="13.5">
      <c r="V6" s="99" t="s">
        <v>191</v>
      </c>
      <c r="W6" s="100"/>
      <c r="X6" s="100"/>
    </row>
    <row r="7" ht="14.25" thickBot="1">
      <c r="B7" s="12" t="s">
        <v>157</v>
      </c>
    </row>
    <row r="8" spans="2:24" ht="14.25" thickBot="1">
      <c r="B8" s="16" t="s">
        <v>4</v>
      </c>
      <c r="C8" s="17" t="s">
        <v>8</v>
      </c>
      <c r="D8" s="17" t="s">
        <v>6</v>
      </c>
      <c r="E8" s="17" t="s">
        <v>7</v>
      </c>
      <c r="F8" s="18" t="s">
        <v>5</v>
      </c>
      <c r="H8" s="16" t="s">
        <v>4</v>
      </c>
      <c r="I8" s="17" t="s">
        <v>8</v>
      </c>
      <c r="J8" s="17" t="s">
        <v>6</v>
      </c>
      <c r="K8" s="17" t="s">
        <v>7</v>
      </c>
      <c r="L8" s="18" t="s">
        <v>5</v>
      </c>
      <c r="N8" s="16" t="s">
        <v>4</v>
      </c>
      <c r="O8" s="17" t="s">
        <v>8</v>
      </c>
      <c r="P8" s="17" t="s">
        <v>6</v>
      </c>
      <c r="Q8" s="17" t="s">
        <v>7</v>
      </c>
      <c r="R8" s="18" t="s">
        <v>5</v>
      </c>
      <c r="T8" s="16" t="s">
        <v>4</v>
      </c>
      <c r="U8" s="17" t="s">
        <v>8</v>
      </c>
      <c r="V8" s="17" t="s">
        <v>6</v>
      </c>
      <c r="W8" s="17" t="s">
        <v>7</v>
      </c>
      <c r="X8" s="18" t="s">
        <v>5</v>
      </c>
    </row>
    <row r="9" spans="2:24" ht="13.5">
      <c r="B9" s="19" t="str">
        <f>+'電算データをコピーする'!A2</f>
        <v>箕面１丁目</v>
      </c>
      <c r="C9" s="1">
        <v>231</v>
      </c>
      <c r="D9" s="1">
        <v>196</v>
      </c>
      <c r="E9" s="1">
        <v>249</v>
      </c>
      <c r="F9" s="22">
        <f aca="true" t="shared" si="0" ref="F9:F18">+D9+E9</f>
        <v>445</v>
      </c>
      <c r="H9" s="20" t="str">
        <f>+'電算データをコピーする'!A44</f>
        <v>新稲１丁目</v>
      </c>
      <c r="I9" s="21">
        <v>641</v>
      </c>
      <c r="J9" s="21">
        <v>638</v>
      </c>
      <c r="K9" s="21">
        <v>763</v>
      </c>
      <c r="L9" s="22">
        <f>+J9+K9</f>
        <v>1401</v>
      </c>
      <c r="N9" s="20" t="str">
        <f>+'電算データをコピーする'!A85</f>
        <v>坊島１丁目</v>
      </c>
      <c r="O9" s="21">
        <v>662</v>
      </c>
      <c r="P9" s="21">
        <v>762</v>
      </c>
      <c r="Q9" s="21">
        <v>783</v>
      </c>
      <c r="R9" s="22">
        <f>+P9+Q9</f>
        <v>1545</v>
      </c>
      <c r="T9" s="23" t="str">
        <f>+'電算データをコピーする'!A117</f>
        <v>粟生外院１丁目</v>
      </c>
      <c r="U9" s="21">
        <v>724</v>
      </c>
      <c r="V9" s="21">
        <v>904</v>
      </c>
      <c r="W9" s="21">
        <v>1003</v>
      </c>
      <c r="X9" s="22">
        <f aca="true" t="shared" si="1" ref="X9:X14">+V9+W9</f>
        <v>1907</v>
      </c>
    </row>
    <row r="10" spans="2:24" ht="13.5">
      <c r="B10" s="24" t="str">
        <f>+'電算データをコピーする'!A3</f>
        <v>箕面２丁目</v>
      </c>
      <c r="C10" s="2">
        <v>381</v>
      </c>
      <c r="D10" s="2">
        <v>362</v>
      </c>
      <c r="E10" s="2">
        <v>448</v>
      </c>
      <c r="F10" s="3">
        <f t="shared" si="0"/>
        <v>810</v>
      </c>
      <c r="H10" s="24" t="str">
        <f>+'電算データをコピーする'!A45</f>
        <v>新稲２丁目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4" t="str">
        <f>+'電算データをコピーする'!A86</f>
        <v>坊島２丁目</v>
      </c>
      <c r="O10" s="2">
        <v>208</v>
      </c>
      <c r="P10" s="2">
        <v>274</v>
      </c>
      <c r="Q10" s="2">
        <v>250</v>
      </c>
      <c r="R10" s="3">
        <f>+P10+Q10</f>
        <v>524</v>
      </c>
      <c r="T10" s="30" t="str">
        <f>+'電算データをコピーする'!A118</f>
        <v>粟生外院２丁目</v>
      </c>
      <c r="U10" s="2">
        <v>300</v>
      </c>
      <c r="V10" s="2">
        <v>355</v>
      </c>
      <c r="W10" s="2">
        <v>347</v>
      </c>
      <c r="X10" s="3">
        <f t="shared" si="1"/>
        <v>702</v>
      </c>
    </row>
    <row r="11" spans="2:24" ht="13.5">
      <c r="B11" s="24" t="str">
        <f>+'電算データをコピーする'!A4</f>
        <v>箕面３丁目</v>
      </c>
      <c r="C11" s="2">
        <v>559</v>
      </c>
      <c r="D11" s="2">
        <v>613</v>
      </c>
      <c r="E11" s="2">
        <v>702</v>
      </c>
      <c r="F11" s="3">
        <f t="shared" si="0"/>
        <v>1315</v>
      </c>
      <c r="H11" s="24" t="str">
        <f>+'電算データをコピーする'!A46</f>
        <v>新稲３丁目</v>
      </c>
      <c r="I11" s="2">
        <v>300</v>
      </c>
      <c r="J11" s="2">
        <v>337</v>
      </c>
      <c r="K11" s="2">
        <v>416</v>
      </c>
      <c r="L11" s="3">
        <f t="shared" si="2"/>
        <v>753</v>
      </c>
      <c r="N11" s="24" t="str">
        <f>+'電算データをコピーする'!A87</f>
        <v>坊島３丁目</v>
      </c>
      <c r="O11" s="2">
        <v>243</v>
      </c>
      <c r="P11" s="2">
        <v>275</v>
      </c>
      <c r="Q11" s="2">
        <v>325</v>
      </c>
      <c r="R11" s="3">
        <f>+P11+Q11</f>
        <v>600</v>
      </c>
      <c r="T11" s="30" t="str">
        <f>+'電算データをコピーする'!A119</f>
        <v>粟生外院３丁目</v>
      </c>
      <c r="U11" s="2">
        <v>394</v>
      </c>
      <c r="V11" s="2">
        <v>494</v>
      </c>
      <c r="W11" s="2">
        <v>548</v>
      </c>
      <c r="X11" s="3">
        <f t="shared" si="1"/>
        <v>1042</v>
      </c>
    </row>
    <row r="12" spans="2:24" ht="13.5">
      <c r="B12" s="24" t="str">
        <f>+'電算データをコピーする'!A5</f>
        <v>箕面４丁目</v>
      </c>
      <c r="C12" s="2">
        <v>1455</v>
      </c>
      <c r="D12" s="2">
        <v>1387</v>
      </c>
      <c r="E12" s="2">
        <v>1633</v>
      </c>
      <c r="F12" s="3">
        <f t="shared" si="0"/>
        <v>3020</v>
      </c>
      <c r="H12" s="24" t="str">
        <f>+'電算データをコピーする'!A47</f>
        <v>新稲４丁目</v>
      </c>
      <c r="I12" s="2">
        <v>273</v>
      </c>
      <c r="J12" s="2">
        <v>333</v>
      </c>
      <c r="K12" s="2">
        <v>397</v>
      </c>
      <c r="L12" s="3">
        <f t="shared" si="2"/>
        <v>730</v>
      </c>
      <c r="N12" s="24" t="str">
        <f>+'電算データをコピーする'!A88</f>
        <v>坊島４丁目</v>
      </c>
      <c r="O12" s="2">
        <v>423</v>
      </c>
      <c r="P12" s="2">
        <v>449</v>
      </c>
      <c r="Q12" s="2">
        <v>476</v>
      </c>
      <c r="R12" s="3">
        <f>+P12+Q12</f>
        <v>925</v>
      </c>
      <c r="T12" s="30" t="str">
        <f>+'電算データをコピーする'!A120</f>
        <v>粟生外院４丁目</v>
      </c>
      <c r="U12" s="2">
        <v>389</v>
      </c>
      <c r="V12" s="2">
        <v>432</v>
      </c>
      <c r="W12" s="2">
        <v>520</v>
      </c>
      <c r="X12" s="3">
        <f t="shared" si="1"/>
        <v>952</v>
      </c>
    </row>
    <row r="13" spans="2:24" ht="14.25" thickBot="1">
      <c r="B13" s="24" t="str">
        <f>+'電算データをコピーする'!A6</f>
        <v>箕面５丁目</v>
      </c>
      <c r="C13" s="2">
        <v>728</v>
      </c>
      <c r="D13" s="2">
        <v>682</v>
      </c>
      <c r="E13" s="2">
        <v>841</v>
      </c>
      <c r="F13" s="54">
        <f t="shared" si="0"/>
        <v>1523</v>
      </c>
      <c r="H13" s="24" t="str">
        <f>+'電算データをコピーする'!A48</f>
        <v>新稲５丁目</v>
      </c>
      <c r="I13" s="2">
        <v>571</v>
      </c>
      <c r="J13" s="2">
        <v>738</v>
      </c>
      <c r="K13" s="2">
        <v>810</v>
      </c>
      <c r="L13" s="3">
        <f t="shared" si="2"/>
        <v>1548</v>
      </c>
      <c r="N13" s="29" t="str">
        <f>+'電算データをコピーする'!A89</f>
        <v>坊島５丁目</v>
      </c>
      <c r="O13" s="26">
        <v>268</v>
      </c>
      <c r="P13" s="26">
        <v>309</v>
      </c>
      <c r="Q13" s="26">
        <v>341</v>
      </c>
      <c r="R13" s="27">
        <f>+P13+Q13</f>
        <v>650</v>
      </c>
      <c r="T13" s="30" t="str">
        <f>+'電算データをコピーする'!A121</f>
        <v>粟生外院５丁目</v>
      </c>
      <c r="U13" s="2">
        <v>121</v>
      </c>
      <c r="V13" s="2">
        <v>199</v>
      </c>
      <c r="W13" s="2">
        <v>201</v>
      </c>
      <c r="X13" s="3">
        <f t="shared" si="1"/>
        <v>400</v>
      </c>
    </row>
    <row r="14" spans="2:24" ht="15" thickBot="1" thickTop="1">
      <c r="B14" s="24" t="str">
        <f>+'電算データをコピーする'!A7</f>
        <v>箕面６丁目</v>
      </c>
      <c r="C14" s="2">
        <v>889</v>
      </c>
      <c r="D14" s="2">
        <v>850</v>
      </c>
      <c r="E14" s="2">
        <v>991</v>
      </c>
      <c r="F14" s="3">
        <f t="shared" si="0"/>
        <v>1841</v>
      </c>
      <c r="H14" s="24" t="str">
        <f>+'電算データをコピーする'!A49</f>
        <v>新稲６丁目</v>
      </c>
      <c r="I14" s="2">
        <v>358</v>
      </c>
      <c r="J14" s="2">
        <v>452</v>
      </c>
      <c r="K14" s="2">
        <v>454</v>
      </c>
      <c r="L14" s="3">
        <f t="shared" si="2"/>
        <v>906</v>
      </c>
      <c r="N14" s="28" t="s">
        <v>158</v>
      </c>
      <c r="O14" s="14">
        <f>SUM(O9:O13)</f>
        <v>1804</v>
      </c>
      <c r="P14" s="14">
        <f>SUM(P9:P13)</f>
        <v>2069</v>
      </c>
      <c r="Q14" s="14">
        <f>SUM(Q9:Q13)</f>
        <v>2175</v>
      </c>
      <c r="R14" s="15">
        <f>SUM(R9:R13)</f>
        <v>4244</v>
      </c>
      <c r="T14" s="25" t="str">
        <f>+'電算データをコピーする'!A122</f>
        <v>粟生外院６丁目</v>
      </c>
      <c r="U14" s="26">
        <v>55</v>
      </c>
      <c r="V14" s="26">
        <v>59</v>
      </c>
      <c r="W14" s="26">
        <v>58</v>
      </c>
      <c r="X14" s="27">
        <f t="shared" si="1"/>
        <v>117</v>
      </c>
    </row>
    <row r="15" spans="2:24" ht="14.25" thickBot="1">
      <c r="B15" s="24" t="str">
        <f>+'電算データをコピーする'!A8</f>
        <v>箕面７丁目</v>
      </c>
      <c r="C15" s="2">
        <v>292</v>
      </c>
      <c r="D15" s="2">
        <v>315</v>
      </c>
      <c r="E15" s="2">
        <v>367</v>
      </c>
      <c r="F15" s="3">
        <f t="shared" si="0"/>
        <v>682</v>
      </c>
      <c r="H15" s="29" t="str">
        <f>+'電算データをコピーする'!A50</f>
        <v>新稲７丁目</v>
      </c>
      <c r="I15" s="26">
        <v>398</v>
      </c>
      <c r="J15" s="26">
        <v>459</v>
      </c>
      <c r="K15" s="26">
        <v>552</v>
      </c>
      <c r="L15" s="27">
        <f t="shared" si="2"/>
        <v>1011</v>
      </c>
      <c r="N15" s="20" t="str">
        <f>+'電算データをコピーする'!A90</f>
        <v>如意谷１丁目</v>
      </c>
      <c r="O15" s="21">
        <v>365</v>
      </c>
      <c r="P15" s="21">
        <v>385</v>
      </c>
      <c r="Q15" s="21">
        <v>378</v>
      </c>
      <c r="R15" s="22">
        <f>+P15+Q15</f>
        <v>763</v>
      </c>
      <c r="T15" s="28" t="s">
        <v>158</v>
      </c>
      <c r="U15" s="14">
        <f>SUM(U9:U14)</f>
        <v>1983</v>
      </c>
      <c r="V15" s="14">
        <f>SUM(V9:V14)</f>
        <v>2443</v>
      </c>
      <c r="W15" s="14">
        <f>SUM(W9:W14)</f>
        <v>2677</v>
      </c>
      <c r="X15" s="15">
        <f>SUM(X9:X14)</f>
        <v>5120</v>
      </c>
    </row>
    <row r="16" spans="2:24" ht="15" thickBot="1" thickTop="1">
      <c r="B16" s="24" t="str">
        <f>+'電算データをコピーする'!A9</f>
        <v>箕面８丁目</v>
      </c>
      <c r="C16" s="2">
        <v>829</v>
      </c>
      <c r="D16" s="2">
        <v>896</v>
      </c>
      <c r="E16" s="2">
        <v>1032</v>
      </c>
      <c r="F16" s="3">
        <f t="shared" si="0"/>
        <v>1928</v>
      </c>
      <c r="H16" s="28" t="s">
        <v>158</v>
      </c>
      <c r="I16" s="14">
        <f>SUM(I9:I15)</f>
        <v>2574</v>
      </c>
      <c r="J16" s="14">
        <f>SUM(J9:J15)</f>
        <v>2994</v>
      </c>
      <c r="K16" s="14">
        <f>SUM(K9:K15)</f>
        <v>3426</v>
      </c>
      <c r="L16" s="15">
        <f>SUM(L9:L15)</f>
        <v>6420</v>
      </c>
      <c r="N16" s="24" t="str">
        <f>+'電算データをコピーする'!A91</f>
        <v>如意谷２丁目</v>
      </c>
      <c r="O16" s="2">
        <v>360</v>
      </c>
      <c r="P16" s="2">
        <v>372</v>
      </c>
      <c r="Q16" s="2">
        <v>419</v>
      </c>
      <c r="R16" s="3">
        <f>+P16+Q16</f>
        <v>791</v>
      </c>
      <c r="T16" s="31" t="str">
        <f>+'電算データをコピーする'!A123</f>
        <v>粟生新家１丁目</v>
      </c>
      <c r="U16" s="21">
        <v>251</v>
      </c>
      <c r="V16" s="21">
        <v>340</v>
      </c>
      <c r="W16" s="21">
        <v>300</v>
      </c>
      <c r="X16" s="22">
        <f>+V16+W16</f>
        <v>640</v>
      </c>
    </row>
    <row r="17" spans="2:24" ht="13.5">
      <c r="B17" s="24" t="str">
        <f>+'電算データをコピーする'!A10</f>
        <v>温泉町</v>
      </c>
      <c r="C17" s="70">
        <v>98</v>
      </c>
      <c r="D17" s="2">
        <v>120</v>
      </c>
      <c r="E17" s="2">
        <v>123</v>
      </c>
      <c r="F17" s="3">
        <f t="shared" si="0"/>
        <v>243</v>
      </c>
      <c r="H17" s="20" t="str">
        <f>+'電算データをコピーする'!A51</f>
        <v>桜ケ丘１丁目</v>
      </c>
      <c r="I17" s="21">
        <v>553</v>
      </c>
      <c r="J17" s="21">
        <v>688</v>
      </c>
      <c r="K17" s="21">
        <v>736</v>
      </c>
      <c r="L17" s="22">
        <f>+J17+K17</f>
        <v>1424</v>
      </c>
      <c r="N17" s="24" t="str">
        <f>+'電算データをコピーする'!A92</f>
        <v>如意谷３丁目</v>
      </c>
      <c r="O17" s="2">
        <v>1013</v>
      </c>
      <c r="P17" s="2">
        <v>1033</v>
      </c>
      <c r="Q17" s="2">
        <v>1171</v>
      </c>
      <c r="R17" s="3">
        <f>+P17+Q17</f>
        <v>2204</v>
      </c>
      <c r="T17" s="32" t="str">
        <f>+'電算データをコピーする'!A124</f>
        <v>粟生新家２丁目</v>
      </c>
      <c r="U17" s="2">
        <v>243</v>
      </c>
      <c r="V17" s="2">
        <v>322</v>
      </c>
      <c r="W17" s="2">
        <v>335</v>
      </c>
      <c r="X17" s="3">
        <f>+V17+W17</f>
        <v>657</v>
      </c>
    </row>
    <row r="18" spans="2:24" ht="14.25" thickBot="1">
      <c r="B18" s="29" t="str">
        <f>+'電算データをコピーする'!A11</f>
        <v>箕面公園</v>
      </c>
      <c r="C18" s="26">
        <v>13</v>
      </c>
      <c r="D18" s="26">
        <v>13</v>
      </c>
      <c r="E18" s="26">
        <v>14</v>
      </c>
      <c r="F18" s="27">
        <f t="shared" si="0"/>
        <v>27</v>
      </c>
      <c r="H18" s="24" t="str">
        <f>+'電算データをコピーする'!A52</f>
        <v>桜ケ丘２丁目</v>
      </c>
      <c r="I18" s="2">
        <v>405</v>
      </c>
      <c r="J18" s="2">
        <v>458</v>
      </c>
      <c r="K18" s="2">
        <v>557</v>
      </c>
      <c r="L18" s="3">
        <f>+J18+K18</f>
        <v>1015</v>
      </c>
      <c r="N18" s="24" t="str">
        <f>+'電算データをコピーする'!A93</f>
        <v>如意谷４丁目</v>
      </c>
      <c r="O18" s="2">
        <v>655</v>
      </c>
      <c r="P18" s="2">
        <v>783</v>
      </c>
      <c r="Q18" s="2">
        <v>819</v>
      </c>
      <c r="R18" s="54">
        <f>+P18+Q18</f>
        <v>1602</v>
      </c>
      <c r="T18" s="32" t="str">
        <f>+'電算データをコピーする'!A125</f>
        <v>粟生新家３丁目</v>
      </c>
      <c r="U18" s="2">
        <v>347</v>
      </c>
      <c r="V18" s="2">
        <v>395</v>
      </c>
      <c r="W18" s="2">
        <v>404</v>
      </c>
      <c r="X18" s="3">
        <f>+V18+W18</f>
        <v>799</v>
      </c>
    </row>
    <row r="19" spans="2:24" ht="15" thickBot="1" thickTop="1">
      <c r="B19" s="28" t="s">
        <v>158</v>
      </c>
      <c r="C19" s="14">
        <f>SUM(C9:C18)</f>
        <v>5475</v>
      </c>
      <c r="D19" s="14">
        <f>SUM(D9:D18)</f>
        <v>5434</v>
      </c>
      <c r="E19" s="14">
        <f>SUM(E9:E18)</f>
        <v>6400</v>
      </c>
      <c r="F19" s="15">
        <f>SUM(F9:F18)</f>
        <v>11834</v>
      </c>
      <c r="H19" s="24" t="str">
        <f>+'電算データをコピーする'!A53</f>
        <v>桜ケ丘３丁目</v>
      </c>
      <c r="I19" s="2">
        <v>410</v>
      </c>
      <c r="J19" s="2">
        <v>480</v>
      </c>
      <c r="K19" s="2">
        <v>553</v>
      </c>
      <c r="L19" s="3">
        <f>+J19+K19</f>
        <v>1033</v>
      </c>
      <c r="N19" s="29" t="str">
        <f>+'電算データをコピーする'!A94</f>
        <v>如意谷５丁目</v>
      </c>
      <c r="O19" s="26">
        <v>210</v>
      </c>
      <c r="P19" s="26">
        <v>300</v>
      </c>
      <c r="Q19" s="26">
        <v>288</v>
      </c>
      <c r="R19" s="27">
        <f>+P19+Q19</f>
        <v>588</v>
      </c>
      <c r="T19" s="32" t="str">
        <f>+'電算データをコピーする'!A126</f>
        <v>粟生新家４丁目</v>
      </c>
      <c r="U19" s="2">
        <v>183</v>
      </c>
      <c r="V19" s="2">
        <v>246</v>
      </c>
      <c r="W19" s="2">
        <v>270</v>
      </c>
      <c r="X19" s="3">
        <f>+V19+W19</f>
        <v>516</v>
      </c>
    </row>
    <row r="20" spans="2:24" ht="14.25" thickBot="1">
      <c r="B20" s="20" t="str">
        <f>+'電算データをコピーする'!A12</f>
        <v>西小路１丁目</v>
      </c>
      <c r="C20" s="2">
        <v>351</v>
      </c>
      <c r="D20" s="21">
        <v>397</v>
      </c>
      <c r="E20" s="21">
        <v>414</v>
      </c>
      <c r="F20" s="22">
        <f>+D20+E20</f>
        <v>811</v>
      </c>
      <c r="H20" s="24" t="str">
        <f>+'電算データをコピーする'!A54</f>
        <v>桜ケ丘４丁目</v>
      </c>
      <c r="I20" s="2">
        <v>618</v>
      </c>
      <c r="J20" s="2">
        <v>716</v>
      </c>
      <c r="K20" s="2">
        <v>834</v>
      </c>
      <c r="L20" s="3">
        <f>+J20+K20</f>
        <v>1550</v>
      </c>
      <c r="N20" s="28" t="s">
        <v>158</v>
      </c>
      <c r="O20" s="14">
        <f>SUM(O15:O19)</f>
        <v>2603</v>
      </c>
      <c r="P20" s="14">
        <f>SUM(P15:P19)</f>
        <v>2873</v>
      </c>
      <c r="Q20" s="14">
        <f>SUM(Q15:Q19)</f>
        <v>3075</v>
      </c>
      <c r="R20" s="15">
        <f>SUM(R15:R19)</f>
        <v>5948</v>
      </c>
      <c r="T20" s="33" t="str">
        <f>+'電算データをコピーする'!A127</f>
        <v>粟生新家５丁目</v>
      </c>
      <c r="U20" s="26">
        <v>305</v>
      </c>
      <c r="V20" s="26">
        <v>324</v>
      </c>
      <c r="W20" s="26">
        <v>400</v>
      </c>
      <c r="X20" s="27">
        <f>+V20+W20</f>
        <v>724</v>
      </c>
    </row>
    <row r="21" spans="2:24" ht="14.25" thickBot="1">
      <c r="B21" s="24" t="str">
        <f>+'電算データをコピーする'!A13</f>
        <v>西小路２丁目</v>
      </c>
      <c r="C21" s="2">
        <v>437</v>
      </c>
      <c r="D21" s="2">
        <v>439</v>
      </c>
      <c r="E21" s="2">
        <v>446</v>
      </c>
      <c r="F21" s="3">
        <f>+D21+E21</f>
        <v>885</v>
      </c>
      <c r="H21" s="29" t="str">
        <f>+'電算データをコピーする'!A55</f>
        <v>桜ケ丘５丁目</v>
      </c>
      <c r="I21" s="26">
        <v>164</v>
      </c>
      <c r="J21" s="26">
        <v>178</v>
      </c>
      <c r="K21" s="26">
        <v>214</v>
      </c>
      <c r="L21" s="27">
        <f>+J21+K21</f>
        <v>392</v>
      </c>
      <c r="N21" s="36" t="s">
        <v>159</v>
      </c>
      <c r="O21" s="94">
        <f>+I31+I37+I41+I46+I51+I55+I60+O14+O20</f>
        <v>12526</v>
      </c>
      <c r="P21" s="94">
        <f>+J31+J37+J41+J46+J51+J55+J60+P14+P20</f>
        <v>14241</v>
      </c>
      <c r="Q21" s="94">
        <f>+K31+K37+K41+K46+K51+K55+K60+Q14+Q20</f>
        <v>15190</v>
      </c>
      <c r="R21" s="97">
        <f>+L31+L37+L41+L46+L51+L55+L60+R14+R20</f>
        <v>29431</v>
      </c>
      <c r="T21" s="28" t="s">
        <v>158</v>
      </c>
      <c r="U21" s="14">
        <f>SUM(U16:U20)</f>
        <v>1329</v>
      </c>
      <c r="V21" s="14">
        <f>SUM(V16:V20)</f>
        <v>1627</v>
      </c>
      <c r="W21" s="14">
        <f>SUM(W16:W20)</f>
        <v>1709</v>
      </c>
      <c r="X21" s="15">
        <f>SUM(X16:X20)</f>
        <v>3336</v>
      </c>
    </row>
    <row r="22" spans="2:24" ht="15" thickBot="1" thickTop="1">
      <c r="B22" s="24" t="str">
        <f>+'電算データをコピーする'!A14</f>
        <v>西小路３丁目</v>
      </c>
      <c r="C22" s="2">
        <v>457</v>
      </c>
      <c r="D22" s="2">
        <v>501</v>
      </c>
      <c r="E22" s="2">
        <v>543</v>
      </c>
      <c r="F22" s="3">
        <f>+D22+E22</f>
        <v>1044</v>
      </c>
      <c r="H22" s="28" t="s">
        <v>158</v>
      </c>
      <c r="I22" s="14">
        <f>SUM(I17:I21)</f>
        <v>2150</v>
      </c>
      <c r="J22" s="14">
        <f>SUM(J17:J21)</f>
        <v>2520</v>
      </c>
      <c r="K22" s="14">
        <f>SUM(K17:K21)</f>
        <v>2894</v>
      </c>
      <c r="L22" s="15">
        <f>SUM(L17:L21)</f>
        <v>5414</v>
      </c>
      <c r="N22" s="37" t="s">
        <v>160</v>
      </c>
      <c r="O22" s="95"/>
      <c r="P22" s="95"/>
      <c r="Q22" s="95"/>
      <c r="R22" s="98"/>
      <c r="T22" s="31" t="str">
        <f>+'電算データをコピーする'!A128</f>
        <v>小野原東１丁目</v>
      </c>
      <c r="U22" s="21">
        <v>338</v>
      </c>
      <c r="V22" s="21">
        <v>341</v>
      </c>
      <c r="W22" s="21">
        <v>273</v>
      </c>
      <c r="X22" s="22">
        <f aca="true" t="shared" si="3" ref="X22:X27">+V22+W22</f>
        <v>614</v>
      </c>
    </row>
    <row r="23" spans="2:24" ht="13.5">
      <c r="B23" s="24" t="str">
        <f>+'電算データをコピーする'!A15</f>
        <v>西小路４丁目</v>
      </c>
      <c r="C23" s="2">
        <v>410</v>
      </c>
      <c r="D23" s="2">
        <v>460</v>
      </c>
      <c r="E23" s="2">
        <v>504</v>
      </c>
      <c r="F23" s="3">
        <f>+D23+E23</f>
        <v>964</v>
      </c>
      <c r="H23" s="13" t="s">
        <v>159</v>
      </c>
      <c r="I23" s="94">
        <f>+C19+C25+C31+C36+C40+C47+C52+C58+I16+I22</f>
        <v>24766</v>
      </c>
      <c r="J23" s="94">
        <f>+D19+D25+D31+D36+D40+D47+D52+D58+J16+J22</f>
        <v>27216</v>
      </c>
      <c r="K23" s="94">
        <f>+E19+E25+E31+E36+E40+E47+E52+E58+K16+K22</f>
        <v>30142</v>
      </c>
      <c r="L23" s="97">
        <f>+F19+F25+F31+F36+F40+F47+F52+F58+L16+L22</f>
        <v>57358</v>
      </c>
      <c r="N23" s="20" t="str">
        <f>+'電算データをコピーする'!A95</f>
        <v>船場西１丁目</v>
      </c>
      <c r="O23" s="21">
        <v>513</v>
      </c>
      <c r="P23" s="21">
        <v>640</v>
      </c>
      <c r="Q23" s="21">
        <v>666</v>
      </c>
      <c r="R23" s="22">
        <f>+P23+Q23</f>
        <v>1306</v>
      </c>
      <c r="T23" s="32" t="str">
        <f>+'電算データをコピーする'!A129</f>
        <v>小野原東２丁目</v>
      </c>
      <c r="U23" s="2">
        <v>351</v>
      </c>
      <c r="V23" s="2">
        <v>385</v>
      </c>
      <c r="W23" s="2">
        <v>356</v>
      </c>
      <c r="X23" s="3">
        <f t="shared" si="3"/>
        <v>741</v>
      </c>
    </row>
    <row r="24" spans="2:24" ht="14.25" thickBot="1">
      <c r="B24" s="29" t="str">
        <f>+'電算データをコピーする'!A16</f>
        <v>西小路５丁目</v>
      </c>
      <c r="C24" s="26">
        <v>220</v>
      </c>
      <c r="D24" s="26">
        <v>216</v>
      </c>
      <c r="E24" s="26">
        <v>212</v>
      </c>
      <c r="F24" s="27">
        <f>+D24+E24</f>
        <v>428</v>
      </c>
      <c r="H24" s="45" t="s">
        <v>172</v>
      </c>
      <c r="I24" s="95"/>
      <c r="J24" s="95"/>
      <c r="K24" s="95"/>
      <c r="L24" s="98"/>
      <c r="N24" s="24" t="str">
        <f>+'電算データをコピーする'!A96</f>
        <v>船場西２丁目</v>
      </c>
      <c r="O24" s="2">
        <v>1222</v>
      </c>
      <c r="P24" s="2">
        <v>1402</v>
      </c>
      <c r="Q24" s="2">
        <v>1487</v>
      </c>
      <c r="R24" s="3">
        <f>+P24+Q24</f>
        <v>2889</v>
      </c>
      <c r="T24" s="32" t="str">
        <f>+'電算データをコピーする'!A130</f>
        <v>小野原東３丁目</v>
      </c>
      <c r="U24" s="2">
        <v>492</v>
      </c>
      <c r="V24" s="2">
        <v>604</v>
      </c>
      <c r="W24" s="2">
        <v>556</v>
      </c>
      <c r="X24" s="3">
        <f t="shared" si="3"/>
        <v>1160</v>
      </c>
    </row>
    <row r="25" spans="2:24" ht="15" thickBot="1" thickTop="1">
      <c r="B25" s="28" t="s">
        <v>158</v>
      </c>
      <c r="C25" s="14">
        <f>SUM(C20:C24)</f>
        <v>1875</v>
      </c>
      <c r="D25" s="14">
        <f>SUM(D20:D24)</f>
        <v>2013</v>
      </c>
      <c r="E25" s="14">
        <f>SUM(E20:E24)</f>
        <v>2119</v>
      </c>
      <c r="F25" s="15">
        <f>SUM(F20:F24)</f>
        <v>4132</v>
      </c>
      <c r="H25" s="34" t="str">
        <f>+'電算データをコピーする'!A56</f>
        <v>稲１丁目</v>
      </c>
      <c r="I25" s="21">
        <v>571</v>
      </c>
      <c r="J25" s="21">
        <v>710</v>
      </c>
      <c r="K25" s="21">
        <v>761</v>
      </c>
      <c r="L25" s="22">
        <f aca="true" t="shared" si="4" ref="L25:L30">+J25+K25</f>
        <v>1471</v>
      </c>
      <c r="N25" s="29" t="str">
        <f>+'電算データをコピーする'!A97</f>
        <v>船場西３丁目</v>
      </c>
      <c r="O25" s="26">
        <v>590</v>
      </c>
      <c r="P25" s="26">
        <v>603</v>
      </c>
      <c r="Q25" s="26">
        <v>621</v>
      </c>
      <c r="R25" s="27">
        <f>+P25+Q25</f>
        <v>1224</v>
      </c>
      <c r="T25" s="32" t="str">
        <f>+'電算データをコピーする'!A131</f>
        <v>小野原東４丁目</v>
      </c>
      <c r="U25" s="2">
        <v>518</v>
      </c>
      <c r="V25" s="2">
        <v>637</v>
      </c>
      <c r="W25" s="2">
        <v>605</v>
      </c>
      <c r="X25" s="3">
        <f t="shared" si="3"/>
        <v>1242</v>
      </c>
    </row>
    <row r="26" spans="2:24" ht="14.25" thickBot="1">
      <c r="B26" s="58" t="str">
        <f>+'電算データをコピーする'!A17</f>
        <v>牧落１丁目</v>
      </c>
      <c r="C26" s="21">
        <v>558</v>
      </c>
      <c r="D26" s="65">
        <v>626</v>
      </c>
      <c r="E26" s="21">
        <v>632</v>
      </c>
      <c r="F26" s="62">
        <f>+D26+E26</f>
        <v>1258</v>
      </c>
      <c r="H26" s="35" t="str">
        <f>+'電算データをコピーする'!A57</f>
        <v>稲２丁目</v>
      </c>
      <c r="I26" s="2">
        <v>287</v>
      </c>
      <c r="J26" s="2">
        <v>347</v>
      </c>
      <c r="K26" s="2">
        <v>360</v>
      </c>
      <c r="L26" s="3">
        <f t="shared" si="4"/>
        <v>707</v>
      </c>
      <c r="N26" s="28" t="s">
        <v>158</v>
      </c>
      <c r="O26" s="14">
        <f>SUM(O23:O25)</f>
        <v>2325</v>
      </c>
      <c r="P26" s="14">
        <f>SUM(P23:P25)</f>
        <v>2645</v>
      </c>
      <c r="Q26" s="14">
        <f>SUM(Q23:Q25)</f>
        <v>2774</v>
      </c>
      <c r="R26" s="15">
        <f>SUM(R23:R25)</f>
        <v>5419</v>
      </c>
      <c r="T26" s="32" t="str">
        <f>+'電算データをコピーする'!A132</f>
        <v>小野原東５丁目</v>
      </c>
      <c r="U26" s="2">
        <v>1053</v>
      </c>
      <c r="V26" s="2">
        <v>1355</v>
      </c>
      <c r="W26" s="2">
        <v>1355</v>
      </c>
      <c r="X26" s="3">
        <f t="shared" si="3"/>
        <v>2710</v>
      </c>
    </row>
    <row r="27" spans="2:24" ht="14.25" thickBot="1">
      <c r="B27" s="59" t="str">
        <f>+'電算データをコピーする'!A18</f>
        <v>牧落２丁目</v>
      </c>
      <c r="C27" s="2">
        <v>420</v>
      </c>
      <c r="D27" s="66">
        <v>480</v>
      </c>
      <c r="E27" s="2">
        <v>490</v>
      </c>
      <c r="F27" s="63">
        <f>+D27+E27</f>
        <v>970</v>
      </c>
      <c r="H27" s="35" t="str">
        <f>+'電算データをコピーする'!A58</f>
        <v>稲３丁目</v>
      </c>
      <c r="I27" s="2">
        <v>158</v>
      </c>
      <c r="J27" s="2">
        <v>177</v>
      </c>
      <c r="K27" s="2">
        <v>195</v>
      </c>
      <c r="L27" s="3">
        <f t="shared" si="4"/>
        <v>372</v>
      </c>
      <c r="N27" s="20" t="str">
        <f>+'電算データをコピーする'!A98</f>
        <v>船場東１丁目</v>
      </c>
      <c r="O27" s="21">
        <v>85</v>
      </c>
      <c r="P27" s="21">
        <v>57</v>
      </c>
      <c r="Q27" s="21">
        <v>45</v>
      </c>
      <c r="R27" s="22">
        <f>+P27+Q27</f>
        <v>102</v>
      </c>
      <c r="T27" s="33" t="str">
        <f>+'電算データをコピーする'!A133</f>
        <v>小野原東６丁目</v>
      </c>
      <c r="U27" s="26">
        <v>842</v>
      </c>
      <c r="V27" s="26">
        <v>938</v>
      </c>
      <c r="W27" s="26">
        <v>1094</v>
      </c>
      <c r="X27" s="27">
        <f t="shared" si="3"/>
        <v>2032</v>
      </c>
    </row>
    <row r="28" spans="2:24" ht="15" thickBot="1" thickTop="1">
      <c r="B28" s="59" t="str">
        <f>+'電算データをコピーする'!A19</f>
        <v>牧落３丁目</v>
      </c>
      <c r="C28" s="2">
        <v>579</v>
      </c>
      <c r="D28" s="66">
        <v>703</v>
      </c>
      <c r="E28" s="2">
        <v>767</v>
      </c>
      <c r="F28" s="63">
        <f>+D28+E28</f>
        <v>1470</v>
      </c>
      <c r="H28" s="35" t="str">
        <f>+'電算データをコピーする'!A59</f>
        <v>稲４丁目</v>
      </c>
      <c r="I28" s="2">
        <v>53</v>
      </c>
      <c r="J28" s="2">
        <v>64</v>
      </c>
      <c r="K28" s="2">
        <v>90</v>
      </c>
      <c r="L28" s="3">
        <f t="shared" si="4"/>
        <v>154</v>
      </c>
      <c r="N28" s="24" t="str">
        <f>+'電算データをコピーする'!A99</f>
        <v>船場東２丁目</v>
      </c>
      <c r="O28" s="2">
        <v>4</v>
      </c>
      <c r="P28" s="2">
        <v>7</v>
      </c>
      <c r="Q28" s="2">
        <v>5</v>
      </c>
      <c r="R28" s="3">
        <f>+P28+Q28</f>
        <v>12</v>
      </c>
      <c r="T28" s="28" t="s">
        <v>158</v>
      </c>
      <c r="U28" s="14">
        <f>SUM(U22:U27)</f>
        <v>3594</v>
      </c>
      <c r="V28" s="14">
        <f>SUM(V22:V27)</f>
        <v>4260</v>
      </c>
      <c r="W28" s="14">
        <f>SUM(W22:W27)</f>
        <v>4239</v>
      </c>
      <c r="X28" s="15">
        <f>SUM(X22:X27)</f>
        <v>8499</v>
      </c>
    </row>
    <row r="29" spans="2:24" ht="14.25" thickBot="1">
      <c r="B29" s="59" t="str">
        <f>+'電算データをコピーする'!A20</f>
        <v>牧落４丁目</v>
      </c>
      <c r="C29" s="2">
        <v>72</v>
      </c>
      <c r="D29" s="66">
        <v>102</v>
      </c>
      <c r="E29" s="2">
        <v>109</v>
      </c>
      <c r="F29" s="63">
        <f>+D29+E29</f>
        <v>211</v>
      </c>
      <c r="H29" s="35" t="str">
        <f>+'電算データをコピーする'!A60</f>
        <v>稲５丁目</v>
      </c>
      <c r="I29" s="2">
        <v>537</v>
      </c>
      <c r="J29" s="2">
        <v>740</v>
      </c>
      <c r="K29" s="2">
        <v>749</v>
      </c>
      <c r="L29" s="3">
        <f t="shared" si="4"/>
        <v>1489</v>
      </c>
      <c r="N29" s="29" t="str">
        <f>+'電算データをコピーする'!A100</f>
        <v>船場東３丁目</v>
      </c>
      <c r="O29" s="26">
        <v>475</v>
      </c>
      <c r="P29" s="26">
        <v>515</v>
      </c>
      <c r="Q29" s="26">
        <v>602</v>
      </c>
      <c r="R29" s="27">
        <f>+P29+Q29</f>
        <v>1117</v>
      </c>
      <c r="T29" s="23" t="str">
        <f>+'電算データをコピーする'!A134</f>
        <v>小野原西１丁目</v>
      </c>
      <c r="U29" s="21">
        <v>196</v>
      </c>
      <c r="V29" s="21">
        <v>210</v>
      </c>
      <c r="W29" s="21">
        <v>169</v>
      </c>
      <c r="X29" s="22">
        <f aca="true" t="shared" si="5" ref="X29:X34">+V29+W29</f>
        <v>379</v>
      </c>
    </row>
    <row r="30" spans="2:24" ht="15" thickBot="1" thickTop="1">
      <c r="B30" s="60" t="str">
        <f>+'電算データをコピーする'!A21</f>
        <v>牧落５丁目</v>
      </c>
      <c r="C30" s="26">
        <v>849</v>
      </c>
      <c r="D30" s="67">
        <v>957</v>
      </c>
      <c r="E30" s="26">
        <v>1025</v>
      </c>
      <c r="F30" s="64">
        <f>+D30+E30</f>
        <v>1982</v>
      </c>
      <c r="H30" s="38" t="str">
        <f>+'電算データをコピーする'!A61</f>
        <v>稲６丁目</v>
      </c>
      <c r="I30" s="26">
        <v>578</v>
      </c>
      <c r="J30" s="26">
        <v>589</v>
      </c>
      <c r="K30" s="26">
        <v>678</v>
      </c>
      <c r="L30" s="27">
        <f t="shared" si="4"/>
        <v>1267</v>
      </c>
      <c r="N30" s="28" t="s">
        <v>158</v>
      </c>
      <c r="O30" s="14">
        <f>SUM(O27:O29)</f>
        <v>564</v>
      </c>
      <c r="P30" s="14">
        <f>SUM(P27:P29)</f>
        <v>579</v>
      </c>
      <c r="Q30" s="14">
        <f>SUM(Q27:Q29)</f>
        <v>652</v>
      </c>
      <c r="R30" s="15">
        <f>SUM(R27:R29)</f>
        <v>1231</v>
      </c>
      <c r="T30" s="30" t="str">
        <f>+'電算データをコピーする'!A135</f>
        <v>小野原西２丁目</v>
      </c>
      <c r="U30" s="2">
        <v>167</v>
      </c>
      <c r="V30" s="2">
        <v>230</v>
      </c>
      <c r="W30" s="2">
        <v>226</v>
      </c>
      <c r="X30" s="3">
        <f t="shared" si="5"/>
        <v>456</v>
      </c>
    </row>
    <row r="31" spans="2:24" ht="15" thickBot="1" thickTop="1">
      <c r="B31" s="61" t="s">
        <v>158</v>
      </c>
      <c r="C31" s="14">
        <f>SUM(C26:C30)</f>
        <v>2478</v>
      </c>
      <c r="D31" s="68">
        <f>SUM(D26:D30)</f>
        <v>2868</v>
      </c>
      <c r="E31" s="14">
        <f>SUM(E26:E30)</f>
        <v>3023</v>
      </c>
      <c r="F31" s="57">
        <f>SUM(F26:F30)</f>
        <v>5891</v>
      </c>
      <c r="H31" s="28" t="s">
        <v>158</v>
      </c>
      <c r="I31" s="14">
        <f>SUM(I25:I30)</f>
        <v>2184</v>
      </c>
      <c r="J31" s="14">
        <f>SUM(J25:J30)</f>
        <v>2627</v>
      </c>
      <c r="K31" s="14">
        <f>SUM(K25:K30)</f>
        <v>2833</v>
      </c>
      <c r="L31" s="15">
        <f>SUM(L25:L30)</f>
        <v>5460</v>
      </c>
      <c r="N31" s="13" t="s">
        <v>159</v>
      </c>
      <c r="O31" s="94">
        <f>+O26+O30</f>
        <v>2889</v>
      </c>
      <c r="P31" s="94">
        <f>+P26+P30</f>
        <v>3224</v>
      </c>
      <c r="Q31" s="94">
        <f>+Q26+Q30</f>
        <v>3426</v>
      </c>
      <c r="R31" s="97">
        <f>+R26+R30</f>
        <v>6650</v>
      </c>
      <c r="T31" s="30" t="str">
        <f>+'電算データをコピーする'!A136</f>
        <v>小野原西３丁目</v>
      </c>
      <c r="U31" s="2">
        <v>488</v>
      </c>
      <c r="V31" s="2">
        <v>704</v>
      </c>
      <c r="W31" s="2">
        <v>770</v>
      </c>
      <c r="X31" s="3">
        <f t="shared" si="5"/>
        <v>1474</v>
      </c>
    </row>
    <row r="32" spans="2:24" ht="14.25" thickBot="1">
      <c r="B32" s="20" t="str">
        <f>+'電算データをコピーする'!A22</f>
        <v>百楽荘１丁目</v>
      </c>
      <c r="C32" s="21">
        <v>171</v>
      </c>
      <c r="D32" s="21">
        <v>161</v>
      </c>
      <c r="E32" s="21">
        <v>192</v>
      </c>
      <c r="F32" s="22">
        <f>+D32+E32</f>
        <v>353</v>
      </c>
      <c r="H32" s="20" t="str">
        <f>+'電算データをコピーする'!A62</f>
        <v>萱野１丁目</v>
      </c>
      <c r="I32" s="21">
        <v>505</v>
      </c>
      <c r="J32" s="21">
        <v>521</v>
      </c>
      <c r="K32" s="21">
        <v>534</v>
      </c>
      <c r="L32" s="22">
        <f>+J32+K32</f>
        <v>1055</v>
      </c>
      <c r="N32" s="28" t="s">
        <v>161</v>
      </c>
      <c r="O32" s="95"/>
      <c r="P32" s="95"/>
      <c r="Q32" s="95"/>
      <c r="R32" s="98"/>
      <c r="T32" s="30" t="str">
        <f>+'電算データをコピーする'!A137</f>
        <v>小野原西４丁目</v>
      </c>
      <c r="U32" s="2">
        <v>65</v>
      </c>
      <c r="V32" s="2">
        <v>98</v>
      </c>
      <c r="W32" s="2">
        <v>108</v>
      </c>
      <c r="X32" s="3">
        <f t="shared" si="5"/>
        <v>206</v>
      </c>
    </row>
    <row r="33" spans="2:24" ht="13.5">
      <c r="B33" s="24" t="str">
        <f>+'電算データをコピーする'!A23</f>
        <v>百楽荘２丁目</v>
      </c>
      <c r="C33" s="2">
        <v>105</v>
      </c>
      <c r="D33" s="2">
        <v>110</v>
      </c>
      <c r="E33" s="2">
        <v>162</v>
      </c>
      <c r="F33" s="3">
        <f>+D33+E33</f>
        <v>272</v>
      </c>
      <c r="H33" s="24" t="str">
        <f>+'電算データをコピーする'!A63</f>
        <v>萱野２丁目</v>
      </c>
      <c r="I33" s="2">
        <v>231</v>
      </c>
      <c r="J33" s="2">
        <v>228</v>
      </c>
      <c r="K33" s="2">
        <v>227</v>
      </c>
      <c r="L33" s="3">
        <f>+J33+K33</f>
        <v>455</v>
      </c>
      <c r="N33" s="13" t="s">
        <v>5</v>
      </c>
      <c r="O33" s="94">
        <f>+O21+O31</f>
        <v>15415</v>
      </c>
      <c r="P33" s="94">
        <f>+P21+P31</f>
        <v>17465</v>
      </c>
      <c r="Q33" s="94">
        <f>+Q21+Q31</f>
        <v>18616</v>
      </c>
      <c r="R33" s="97">
        <f>+R21+R31</f>
        <v>36081</v>
      </c>
      <c r="T33" s="30" t="str">
        <f>+'電算データをコピーする'!A138</f>
        <v>小野原西５丁目</v>
      </c>
      <c r="U33" s="2">
        <v>102</v>
      </c>
      <c r="V33" s="2">
        <v>119</v>
      </c>
      <c r="W33" s="2">
        <v>127</v>
      </c>
      <c r="X33" s="3">
        <f t="shared" si="5"/>
        <v>246</v>
      </c>
    </row>
    <row r="34" spans="2:24" ht="14.25" thickBot="1">
      <c r="B34" s="24" t="str">
        <f>+'電算データをコピーする'!A24</f>
        <v>百楽荘３丁目</v>
      </c>
      <c r="C34" s="2">
        <v>138</v>
      </c>
      <c r="D34" s="2">
        <v>148</v>
      </c>
      <c r="E34" s="2">
        <v>174</v>
      </c>
      <c r="F34" s="3">
        <f>+D34+E34</f>
        <v>322</v>
      </c>
      <c r="H34" s="24" t="str">
        <f>+'電算データをコピーする'!A64</f>
        <v>萱野３丁目</v>
      </c>
      <c r="I34" s="2">
        <v>83</v>
      </c>
      <c r="J34" s="2">
        <v>130</v>
      </c>
      <c r="K34" s="2">
        <v>146</v>
      </c>
      <c r="L34" s="3">
        <f>+J34+K34</f>
        <v>276</v>
      </c>
      <c r="N34" s="28" t="s">
        <v>162</v>
      </c>
      <c r="O34" s="95"/>
      <c r="P34" s="95"/>
      <c r="Q34" s="95"/>
      <c r="R34" s="98"/>
      <c r="T34" s="25" t="str">
        <f>+'電算データをコピーする'!A139</f>
        <v>小野原西６丁目</v>
      </c>
      <c r="U34" s="26">
        <v>398</v>
      </c>
      <c r="V34" s="26">
        <v>428</v>
      </c>
      <c r="W34" s="26">
        <v>462</v>
      </c>
      <c r="X34" s="27">
        <f t="shared" si="5"/>
        <v>890</v>
      </c>
    </row>
    <row r="35" spans="2:24" ht="14.25" thickBot="1">
      <c r="B35" s="29" t="str">
        <f>+'電算データをコピーする'!A25</f>
        <v>百楽荘４丁目</v>
      </c>
      <c r="C35" s="26">
        <v>191</v>
      </c>
      <c r="D35" s="26">
        <v>210</v>
      </c>
      <c r="E35" s="26">
        <v>216</v>
      </c>
      <c r="F35" s="27">
        <f>+D35+E35</f>
        <v>426</v>
      </c>
      <c r="H35" s="24" t="str">
        <f>+'電算データをコピーする'!A65</f>
        <v>萱野４丁目</v>
      </c>
      <c r="I35" s="2">
        <v>25</v>
      </c>
      <c r="J35" s="2">
        <v>26</v>
      </c>
      <c r="K35" s="2">
        <v>33</v>
      </c>
      <c r="L35" s="3">
        <f>+J35+K35</f>
        <v>59</v>
      </c>
      <c r="N35" s="41" t="s">
        <v>163</v>
      </c>
      <c r="O35" s="4">
        <f>+I23+O21+O31</f>
        <v>40181</v>
      </c>
      <c r="P35" s="4">
        <f>+J23+P21+P31</f>
        <v>44681</v>
      </c>
      <c r="Q35" s="4">
        <f>+K23+Q21+Q31</f>
        <v>48758</v>
      </c>
      <c r="R35" s="5">
        <f>+L23+R21+R31</f>
        <v>93439</v>
      </c>
      <c r="T35" s="28" t="s">
        <v>158</v>
      </c>
      <c r="U35" s="14">
        <f>SUM(U29:U34)</f>
        <v>1416</v>
      </c>
      <c r="V35" s="14">
        <f>SUM(V29:V34)</f>
        <v>1789</v>
      </c>
      <c r="W35" s="14">
        <f>SUM(W29:W34)</f>
        <v>1862</v>
      </c>
      <c r="X35" s="15">
        <f>SUM(X29:X34)</f>
        <v>3651</v>
      </c>
    </row>
    <row r="36" spans="2:24" ht="15" thickBot="1" thickTop="1">
      <c r="B36" s="28" t="s">
        <v>158</v>
      </c>
      <c r="C36" s="14">
        <f>SUM(C32:C35)</f>
        <v>605</v>
      </c>
      <c r="D36" s="14">
        <f>SUM(D32:D35)</f>
        <v>629</v>
      </c>
      <c r="E36" s="14">
        <f>SUM(E32:E35)</f>
        <v>744</v>
      </c>
      <c r="F36" s="15">
        <f>SUM(F32:F35)</f>
        <v>1373</v>
      </c>
      <c r="H36" s="29" t="str">
        <f>+'電算データをコピーする'!A66</f>
        <v>萱野５丁目</v>
      </c>
      <c r="I36" s="26">
        <v>104</v>
      </c>
      <c r="J36" s="26">
        <v>120</v>
      </c>
      <c r="K36" s="26">
        <v>108</v>
      </c>
      <c r="L36" s="27">
        <f>+J36+K36</f>
        <v>228</v>
      </c>
      <c r="N36" s="39" t="s">
        <v>164</v>
      </c>
      <c r="T36" s="23"/>
      <c r="U36" s="55"/>
      <c r="V36" s="55"/>
      <c r="W36" s="55"/>
      <c r="X36" s="56"/>
    </row>
    <row r="37" spans="2:24" ht="14.25" thickBot="1">
      <c r="B37" s="20" t="str">
        <f>+'電算データをコピーする'!A26</f>
        <v>桜井１丁目</v>
      </c>
      <c r="C37" s="21">
        <v>615</v>
      </c>
      <c r="D37" s="21">
        <v>677</v>
      </c>
      <c r="E37" s="21">
        <v>752</v>
      </c>
      <c r="F37" s="22">
        <f>+D37+E37</f>
        <v>1429</v>
      </c>
      <c r="H37" s="28" t="s">
        <v>158</v>
      </c>
      <c r="I37" s="14">
        <f>SUM(I32:I36)</f>
        <v>948</v>
      </c>
      <c r="J37" s="14">
        <f>SUM(J32:J36)</f>
        <v>1025</v>
      </c>
      <c r="K37" s="14">
        <f>SUM(K32:K36)</f>
        <v>1048</v>
      </c>
      <c r="L37" s="15">
        <f>SUM(L32:L36)</f>
        <v>2073</v>
      </c>
      <c r="N37" s="16" t="s">
        <v>4</v>
      </c>
      <c r="O37" s="17" t="s">
        <v>8</v>
      </c>
      <c r="P37" s="17" t="s">
        <v>6</v>
      </c>
      <c r="Q37" s="17" t="s">
        <v>7</v>
      </c>
      <c r="R37" s="18" t="s">
        <v>5</v>
      </c>
      <c r="T37" s="25" t="str">
        <f>+'電算データをコピーする'!A140</f>
        <v>大字粟生間谷</v>
      </c>
      <c r="U37" s="26">
        <v>6</v>
      </c>
      <c r="V37" s="26">
        <v>3</v>
      </c>
      <c r="W37" s="26">
        <v>6</v>
      </c>
      <c r="X37" s="27">
        <f>+V37+W37</f>
        <v>9</v>
      </c>
    </row>
    <row r="38" spans="2:24" ht="14.25" thickBot="1">
      <c r="B38" s="24" t="str">
        <f>+'電算データをコピーする'!A27</f>
        <v>桜井２丁目</v>
      </c>
      <c r="C38" s="2">
        <v>752</v>
      </c>
      <c r="D38" s="2">
        <v>746</v>
      </c>
      <c r="E38" s="2">
        <v>841</v>
      </c>
      <c r="F38" s="3">
        <f>+D38+E38</f>
        <v>1587</v>
      </c>
      <c r="H38" s="20" t="str">
        <f>+'電算データをコピーする'!A67</f>
        <v>西宿１丁目</v>
      </c>
      <c r="I38" s="21">
        <v>140</v>
      </c>
      <c r="J38" s="21">
        <v>163</v>
      </c>
      <c r="K38" s="21">
        <v>160</v>
      </c>
      <c r="L38" s="22">
        <f>+J38+K38</f>
        <v>323</v>
      </c>
      <c r="N38" s="23" t="str">
        <f>+'電算データをコピーする'!A101</f>
        <v>粟生間谷東１丁目</v>
      </c>
      <c r="O38" s="21">
        <v>181</v>
      </c>
      <c r="P38" s="21">
        <v>187</v>
      </c>
      <c r="Q38" s="21">
        <v>196</v>
      </c>
      <c r="R38" s="22">
        <f aca="true" t="shared" si="6" ref="R38:R44">+P38+Q38</f>
        <v>383</v>
      </c>
      <c r="T38" s="28" t="s">
        <v>158</v>
      </c>
      <c r="U38" s="14">
        <f>SUM(U36:U37)</f>
        <v>6</v>
      </c>
      <c r="V38" s="14">
        <f>SUM(V36:V37)</f>
        <v>3</v>
      </c>
      <c r="W38" s="14">
        <f>SUM(W36:W37)</f>
        <v>6</v>
      </c>
      <c r="X38" s="15">
        <f>SUM(X36:X37)</f>
        <v>9</v>
      </c>
    </row>
    <row r="39" spans="2:24" ht="14.25" thickBot="1">
      <c r="B39" s="29" t="str">
        <f>+'電算データをコピーする'!A28</f>
        <v>桜井３丁目</v>
      </c>
      <c r="C39" s="26">
        <v>555</v>
      </c>
      <c r="D39" s="26">
        <v>637</v>
      </c>
      <c r="E39" s="26">
        <v>709</v>
      </c>
      <c r="F39" s="27">
        <f>+D39+E39</f>
        <v>1346</v>
      </c>
      <c r="H39" s="24" t="str">
        <f>+'電算データをコピーする'!A68</f>
        <v>西宿２丁目</v>
      </c>
      <c r="I39" s="2">
        <v>480</v>
      </c>
      <c r="J39" s="2">
        <v>593</v>
      </c>
      <c r="K39" s="2">
        <v>610</v>
      </c>
      <c r="L39" s="3">
        <f>+J39+K39</f>
        <v>1203</v>
      </c>
      <c r="N39" s="30" t="str">
        <f>+'電算データをコピーする'!A102</f>
        <v>粟生間谷東２丁目</v>
      </c>
      <c r="O39" s="2">
        <v>37</v>
      </c>
      <c r="P39" s="2">
        <v>38</v>
      </c>
      <c r="Q39" s="2">
        <v>33</v>
      </c>
      <c r="R39" s="3">
        <f t="shared" si="6"/>
        <v>71</v>
      </c>
      <c r="T39" s="42" t="s">
        <v>167</v>
      </c>
      <c r="U39" s="94">
        <f>+O45+O53+O59+U15+U21+U28+U35+U38</f>
        <v>13867</v>
      </c>
      <c r="V39" s="94">
        <f>+P45+P53+P59+V15+V21+V28+V35+V38</f>
        <v>16203</v>
      </c>
      <c r="W39" s="94">
        <f>+Q45+Q53+Q59+W15+W21+W28+W35+W38</f>
        <v>16909</v>
      </c>
      <c r="X39" s="94">
        <f>+R45+R53+R59+X15+X21+X28+X35+X38</f>
        <v>33112</v>
      </c>
    </row>
    <row r="40" spans="2:24" ht="15" thickBot="1" thickTop="1">
      <c r="B40" s="28" t="s">
        <v>158</v>
      </c>
      <c r="C40" s="14">
        <f>SUM(C37:C39)</f>
        <v>1922</v>
      </c>
      <c r="D40" s="14">
        <f>SUM(D37:D39)</f>
        <v>2060</v>
      </c>
      <c r="E40" s="14">
        <f>SUM(E37:E39)</f>
        <v>2302</v>
      </c>
      <c r="F40" s="15">
        <f>SUM(F37:F39)</f>
        <v>4362</v>
      </c>
      <c r="H40" s="29" t="str">
        <f>+'電算データをコピーする'!A69</f>
        <v>西宿３丁目</v>
      </c>
      <c r="I40" s="26">
        <v>257</v>
      </c>
      <c r="J40" s="26">
        <v>269</v>
      </c>
      <c r="K40" s="26">
        <v>308</v>
      </c>
      <c r="L40" s="27">
        <f>+J40+K40</f>
        <v>577</v>
      </c>
      <c r="N40" s="30" t="str">
        <f>+'電算データをコピーする'!A103</f>
        <v>粟生間谷東３丁目</v>
      </c>
      <c r="O40" s="2">
        <v>24</v>
      </c>
      <c r="P40" s="2">
        <v>34</v>
      </c>
      <c r="Q40" s="2">
        <v>34</v>
      </c>
      <c r="R40" s="3">
        <f t="shared" si="6"/>
        <v>68</v>
      </c>
      <c r="T40" s="43" t="s">
        <v>168</v>
      </c>
      <c r="U40" s="83"/>
      <c r="V40" s="83"/>
      <c r="W40" s="83"/>
      <c r="X40" s="83"/>
    </row>
    <row r="41" spans="2:18" ht="14.25" thickBot="1">
      <c r="B41" s="20" t="str">
        <f>+'電算データをコピーする'!A29</f>
        <v>桜１丁目</v>
      </c>
      <c r="C41" s="21">
        <v>322</v>
      </c>
      <c r="D41" s="21">
        <v>331</v>
      </c>
      <c r="E41" s="21">
        <v>349</v>
      </c>
      <c r="F41" s="22">
        <f aca="true" t="shared" si="7" ref="F41:F46">+D41+E41</f>
        <v>680</v>
      </c>
      <c r="H41" s="28" t="s">
        <v>158</v>
      </c>
      <c r="I41" s="14">
        <f>SUM(I38:I40)</f>
        <v>877</v>
      </c>
      <c r="J41" s="14">
        <f>SUM(J38:J40)</f>
        <v>1025</v>
      </c>
      <c r="K41" s="14">
        <f>SUM(K38:K40)</f>
        <v>1078</v>
      </c>
      <c r="L41" s="15">
        <f>SUM(L38:L40)</f>
        <v>2103</v>
      </c>
      <c r="N41" s="30" t="str">
        <f>+'電算データをコピーする'!A104</f>
        <v>粟生間谷東５丁目</v>
      </c>
      <c r="O41" s="2">
        <v>465</v>
      </c>
      <c r="P41" s="2">
        <v>498</v>
      </c>
      <c r="Q41" s="2">
        <v>464</v>
      </c>
      <c r="R41" s="3">
        <f t="shared" si="6"/>
        <v>962</v>
      </c>
    </row>
    <row r="42" spans="2:20" ht="14.25" thickBot="1">
      <c r="B42" s="24" t="str">
        <f>+'電算データをコピーする'!A30</f>
        <v>桜２丁目</v>
      </c>
      <c r="C42" s="2">
        <v>327</v>
      </c>
      <c r="D42" s="2">
        <v>380</v>
      </c>
      <c r="E42" s="2">
        <v>327</v>
      </c>
      <c r="F42" s="3">
        <f t="shared" si="7"/>
        <v>707</v>
      </c>
      <c r="H42" s="20" t="str">
        <f>+'電算データをコピーする'!A70</f>
        <v>今宮１丁目</v>
      </c>
      <c r="I42" s="21">
        <v>17</v>
      </c>
      <c r="J42" s="21">
        <v>14</v>
      </c>
      <c r="K42" s="21">
        <v>20</v>
      </c>
      <c r="L42" s="22">
        <f>+J42+K42</f>
        <v>34</v>
      </c>
      <c r="N42" s="30" t="str">
        <f>+'電算データをコピーする'!A105</f>
        <v>粟生間谷東６丁目</v>
      </c>
      <c r="O42" s="2">
        <v>353</v>
      </c>
      <c r="P42" s="2">
        <v>426</v>
      </c>
      <c r="Q42" s="2">
        <v>449</v>
      </c>
      <c r="R42" s="3">
        <f t="shared" si="6"/>
        <v>875</v>
      </c>
      <c r="T42" s="40" t="s">
        <v>169</v>
      </c>
    </row>
    <row r="43" spans="2:24" ht="14.25" thickBot="1">
      <c r="B43" s="24" t="str">
        <f>+'電算データをコピーする'!A31</f>
        <v>桜３丁目</v>
      </c>
      <c r="C43" s="2">
        <v>208</v>
      </c>
      <c r="D43" s="2">
        <v>243</v>
      </c>
      <c r="E43" s="2">
        <v>267</v>
      </c>
      <c r="F43" s="3">
        <f t="shared" si="7"/>
        <v>510</v>
      </c>
      <c r="H43" s="24" t="str">
        <f>+'電算データをコピーする'!A71</f>
        <v>今宮２丁目</v>
      </c>
      <c r="I43" s="2">
        <v>183</v>
      </c>
      <c r="J43" s="2">
        <v>201</v>
      </c>
      <c r="K43" s="2">
        <v>224</v>
      </c>
      <c r="L43" s="3">
        <f>+J43+K43</f>
        <v>425</v>
      </c>
      <c r="N43" s="30" t="str">
        <f>+'電算データをコピーする'!A106</f>
        <v>粟生間谷東７丁目</v>
      </c>
      <c r="O43" s="2">
        <v>345</v>
      </c>
      <c r="P43" s="2">
        <v>386</v>
      </c>
      <c r="Q43" s="2">
        <v>455</v>
      </c>
      <c r="R43" s="3">
        <f t="shared" si="6"/>
        <v>841</v>
      </c>
      <c r="T43" s="16" t="s">
        <v>4</v>
      </c>
      <c r="U43" s="17" t="s">
        <v>8</v>
      </c>
      <c r="V43" s="17" t="s">
        <v>6</v>
      </c>
      <c r="W43" s="17" t="s">
        <v>7</v>
      </c>
      <c r="X43" s="18" t="s">
        <v>5</v>
      </c>
    </row>
    <row r="44" spans="2:24" ht="14.25" thickBot="1">
      <c r="B44" s="24" t="str">
        <f>+'電算データをコピーする'!A32</f>
        <v>桜４丁目</v>
      </c>
      <c r="C44" s="2">
        <v>444</v>
      </c>
      <c r="D44" s="2">
        <v>519</v>
      </c>
      <c r="E44" s="2">
        <v>550</v>
      </c>
      <c r="F44" s="3">
        <f t="shared" si="7"/>
        <v>1069</v>
      </c>
      <c r="H44" s="24" t="str">
        <f>+'電算データをコピーする'!A72</f>
        <v>今宮３丁目</v>
      </c>
      <c r="I44" s="2">
        <v>531</v>
      </c>
      <c r="J44" s="2">
        <v>632</v>
      </c>
      <c r="K44" s="2">
        <v>638</v>
      </c>
      <c r="L44" s="3">
        <f>+J44+K44</f>
        <v>1270</v>
      </c>
      <c r="N44" s="25" t="str">
        <f>+'電算データをコピーする'!A107</f>
        <v>粟生間谷東８丁目</v>
      </c>
      <c r="O44" s="26">
        <v>100</v>
      </c>
      <c r="P44" s="26">
        <v>47</v>
      </c>
      <c r="Q44" s="26">
        <v>56</v>
      </c>
      <c r="R44" s="27">
        <f t="shared" si="6"/>
        <v>103</v>
      </c>
      <c r="T44" s="20" t="str">
        <f>+'電算データをコピーする'!A141</f>
        <v>上止々呂美</v>
      </c>
      <c r="U44" s="21">
        <v>59</v>
      </c>
      <c r="V44" s="21">
        <v>74</v>
      </c>
      <c r="W44" s="21">
        <v>77</v>
      </c>
      <c r="X44" s="22">
        <f aca="true" t="shared" si="8" ref="X44:X50">+V44+W44</f>
        <v>151</v>
      </c>
    </row>
    <row r="45" spans="2:24" ht="15" thickBot="1" thickTop="1">
      <c r="B45" s="24" t="str">
        <f>+'電算データをコピーする'!A33</f>
        <v>桜５丁目</v>
      </c>
      <c r="C45" s="2">
        <v>447</v>
      </c>
      <c r="D45" s="2">
        <v>496</v>
      </c>
      <c r="E45" s="2">
        <v>527</v>
      </c>
      <c r="F45" s="3">
        <f t="shared" si="7"/>
        <v>1023</v>
      </c>
      <c r="H45" s="29" t="str">
        <f>+'電算データをコピーする'!A73</f>
        <v>今宮４丁目</v>
      </c>
      <c r="I45" s="26">
        <v>585</v>
      </c>
      <c r="J45" s="26">
        <v>709</v>
      </c>
      <c r="K45" s="26">
        <v>685</v>
      </c>
      <c r="L45" s="27">
        <f>+J45+K45</f>
        <v>1394</v>
      </c>
      <c r="N45" s="28" t="s">
        <v>158</v>
      </c>
      <c r="O45" s="14">
        <f>SUM(O38:O44)</f>
        <v>1505</v>
      </c>
      <c r="P45" s="14">
        <f>SUM(P38:P44)</f>
        <v>1616</v>
      </c>
      <c r="Q45" s="14">
        <f>SUM(Q38:Q44)</f>
        <v>1687</v>
      </c>
      <c r="R45" s="15">
        <f>SUM(R38:R44)</f>
        <v>3303</v>
      </c>
      <c r="T45" s="52" t="str">
        <f>+'電算データをコピーする'!A142</f>
        <v>下止々呂美</v>
      </c>
      <c r="U45" s="53">
        <v>113</v>
      </c>
      <c r="V45" s="53">
        <v>116</v>
      </c>
      <c r="W45" s="53">
        <v>139</v>
      </c>
      <c r="X45" s="54">
        <f t="shared" si="8"/>
        <v>255</v>
      </c>
    </row>
    <row r="46" spans="2:24" ht="15" thickBot="1" thickTop="1">
      <c r="B46" s="29" t="str">
        <f>+'電算データをコピーする'!A34</f>
        <v>桜６丁目</v>
      </c>
      <c r="C46" s="26">
        <v>128</v>
      </c>
      <c r="D46" s="26">
        <v>151</v>
      </c>
      <c r="E46" s="26">
        <v>149</v>
      </c>
      <c r="F46" s="27">
        <f t="shared" si="7"/>
        <v>300</v>
      </c>
      <c r="H46" s="28" t="s">
        <v>158</v>
      </c>
      <c r="I46" s="14">
        <f>SUM(I42:I45)</f>
        <v>1316</v>
      </c>
      <c r="J46" s="14">
        <f>SUM(J42:J45)</f>
        <v>1556</v>
      </c>
      <c r="K46" s="14">
        <f>SUM(K42:K45)</f>
        <v>1567</v>
      </c>
      <c r="L46" s="15">
        <f>SUM(L42:L45)</f>
        <v>3123</v>
      </c>
      <c r="N46" s="23" t="str">
        <f>+'電算データをコピーする'!A108</f>
        <v>粟生間谷西１丁目</v>
      </c>
      <c r="O46" s="21">
        <v>768</v>
      </c>
      <c r="P46" s="21">
        <v>927</v>
      </c>
      <c r="Q46" s="21">
        <v>990</v>
      </c>
      <c r="R46" s="22">
        <f aca="true" t="shared" si="9" ref="R46:R52">+P46+Q46</f>
        <v>1917</v>
      </c>
      <c r="T46" s="51" t="s">
        <v>186</v>
      </c>
      <c r="U46" s="2">
        <v>21</v>
      </c>
      <c r="V46" s="2">
        <v>36</v>
      </c>
      <c r="W46" s="2">
        <v>34</v>
      </c>
      <c r="X46" s="54">
        <f t="shared" si="8"/>
        <v>70</v>
      </c>
    </row>
    <row r="47" spans="2:24" ht="15" thickBot="1" thickTop="1">
      <c r="B47" s="28" t="s">
        <v>158</v>
      </c>
      <c r="C47" s="14">
        <f>SUM(C41:C46)</f>
        <v>1876</v>
      </c>
      <c r="D47" s="14">
        <f>SUM(D41:D46)</f>
        <v>2120</v>
      </c>
      <c r="E47" s="14">
        <f>SUM(E41:E46)</f>
        <v>2169</v>
      </c>
      <c r="F47" s="15">
        <f>SUM(F41:F46)</f>
        <v>4289</v>
      </c>
      <c r="H47" s="34" t="str">
        <f>+'電算データをコピーする'!A74</f>
        <v>外院</v>
      </c>
      <c r="I47" s="21">
        <v>1</v>
      </c>
      <c r="J47" s="21">
        <v>2</v>
      </c>
      <c r="K47" s="21">
        <v>1</v>
      </c>
      <c r="L47" s="22">
        <f>+J47+K47</f>
        <v>3</v>
      </c>
      <c r="N47" s="30" t="str">
        <f>+'電算データをコピーする'!A109</f>
        <v>粟生間谷西２丁目</v>
      </c>
      <c r="O47" s="2">
        <v>548</v>
      </c>
      <c r="P47" s="2">
        <v>562</v>
      </c>
      <c r="Q47" s="2">
        <v>568</v>
      </c>
      <c r="R47" s="3">
        <f t="shared" si="9"/>
        <v>1130</v>
      </c>
      <c r="T47" s="51" t="s">
        <v>187</v>
      </c>
      <c r="U47" s="12">
        <v>26</v>
      </c>
      <c r="V47" s="2">
        <v>37</v>
      </c>
      <c r="W47" s="12">
        <v>37</v>
      </c>
      <c r="X47" s="3">
        <f t="shared" si="8"/>
        <v>74</v>
      </c>
    </row>
    <row r="48" spans="2:24" ht="13.5">
      <c r="B48" s="20" t="str">
        <f>+'電算データをコピーする'!A35</f>
        <v>半町１丁目</v>
      </c>
      <c r="C48" s="21">
        <v>276</v>
      </c>
      <c r="D48" s="21">
        <v>310</v>
      </c>
      <c r="E48" s="21">
        <v>362</v>
      </c>
      <c r="F48" s="22">
        <f>+D48+E48</f>
        <v>672</v>
      </c>
      <c r="H48" s="35" t="str">
        <f>+'電算データをコピーする'!A75</f>
        <v>外院１丁目</v>
      </c>
      <c r="I48" s="2">
        <v>26</v>
      </c>
      <c r="J48" s="2">
        <v>30</v>
      </c>
      <c r="K48" s="2">
        <v>44</v>
      </c>
      <c r="L48" s="3">
        <f>+J48+K48</f>
        <v>74</v>
      </c>
      <c r="N48" s="30" t="str">
        <f>+'電算データをコピーする'!A110</f>
        <v>粟生間谷西３丁目</v>
      </c>
      <c r="O48" s="2">
        <v>378</v>
      </c>
      <c r="P48" s="2">
        <v>419</v>
      </c>
      <c r="Q48" s="2">
        <v>440</v>
      </c>
      <c r="R48" s="3">
        <f t="shared" si="9"/>
        <v>859</v>
      </c>
      <c r="T48" s="51" t="s">
        <v>183</v>
      </c>
      <c r="U48" s="2">
        <v>67</v>
      </c>
      <c r="V48" s="2">
        <v>102</v>
      </c>
      <c r="W48" s="2">
        <v>109</v>
      </c>
      <c r="X48" s="54">
        <f t="shared" si="8"/>
        <v>211</v>
      </c>
    </row>
    <row r="49" spans="2:24" ht="13.5">
      <c r="B49" s="24" t="str">
        <f>+'電算データをコピーする'!A36</f>
        <v>半町２丁目</v>
      </c>
      <c r="C49" s="2">
        <v>665</v>
      </c>
      <c r="D49" s="2">
        <v>782</v>
      </c>
      <c r="E49" s="2">
        <v>814</v>
      </c>
      <c r="F49" s="3">
        <f>+D49+E49</f>
        <v>1596</v>
      </c>
      <c r="H49" s="35" t="str">
        <f>+'電算データをコピーする'!A76</f>
        <v>外院２丁目</v>
      </c>
      <c r="I49" s="2">
        <v>332</v>
      </c>
      <c r="J49" s="2">
        <v>451</v>
      </c>
      <c r="K49" s="2">
        <v>438</v>
      </c>
      <c r="L49" s="3">
        <f>+J49+K49</f>
        <v>889</v>
      </c>
      <c r="N49" s="30" t="str">
        <f>+'電算データをコピーする'!A111</f>
        <v>粟生間谷西４丁目</v>
      </c>
      <c r="O49" s="2">
        <v>1162</v>
      </c>
      <c r="P49" s="2">
        <v>1252</v>
      </c>
      <c r="Q49" s="2">
        <v>1374</v>
      </c>
      <c r="R49" s="3">
        <f t="shared" si="9"/>
        <v>2626</v>
      </c>
      <c r="T49" s="51" t="s">
        <v>184</v>
      </c>
      <c r="U49" s="2">
        <v>151</v>
      </c>
      <c r="V49" s="2">
        <v>257</v>
      </c>
      <c r="W49" s="2">
        <v>248</v>
      </c>
      <c r="X49" s="54">
        <f t="shared" si="8"/>
        <v>505</v>
      </c>
    </row>
    <row r="50" spans="2:24" ht="14.25" thickBot="1">
      <c r="B50" s="24" t="str">
        <f>+'電算データをコピーする'!A37</f>
        <v>半町３丁目</v>
      </c>
      <c r="C50" s="2">
        <v>1051</v>
      </c>
      <c r="D50" s="2">
        <v>1080</v>
      </c>
      <c r="E50" s="2">
        <v>1227</v>
      </c>
      <c r="F50" s="3">
        <f>+D50+E50</f>
        <v>2307</v>
      </c>
      <c r="H50" s="38" t="str">
        <f>+'電算データをコピーする'!A77</f>
        <v>外院３丁目</v>
      </c>
      <c r="I50" s="26">
        <v>611</v>
      </c>
      <c r="J50" s="26">
        <v>719</v>
      </c>
      <c r="K50" s="26">
        <v>806</v>
      </c>
      <c r="L50" s="27">
        <f>+J50+K50</f>
        <v>1525</v>
      </c>
      <c r="N50" s="30" t="str">
        <f>+'電算データをコピーする'!A112</f>
        <v>粟生間谷西５丁目</v>
      </c>
      <c r="O50" s="2">
        <v>53</v>
      </c>
      <c r="P50" s="2">
        <v>63</v>
      </c>
      <c r="Q50" s="2">
        <v>54</v>
      </c>
      <c r="R50" s="3">
        <f t="shared" si="9"/>
        <v>117</v>
      </c>
      <c r="T50" s="51" t="s">
        <v>185</v>
      </c>
      <c r="U50" s="1">
        <v>75</v>
      </c>
      <c r="V50" s="1">
        <v>123</v>
      </c>
      <c r="W50" s="1">
        <v>120</v>
      </c>
      <c r="X50" s="54">
        <f t="shared" si="8"/>
        <v>243</v>
      </c>
    </row>
    <row r="51" spans="2:24" ht="15" thickBot="1" thickTop="1">
      <c r="B51" s="29" t="str">
        <f>+'電算データをコピーする'!A38</f>
        <v>半町４丁目</v>
      </c>
      <c r="C51" s="26">
        <v>747</v>
      </c>
      <c r="D51" s="26">
        <v>880</v>
      </c>
      <c r="E51" s="26">
        <v>912</v>
      </c>
      <c r="F51" s="27">
        <f>+D51+E51</f>
        <v>1792</v>
      </c>
      <c r="H51" s="28" t="s">
        <v>158</v>
      </c>
      <c r="I51" s="14">
        <f>SUM(I47:I50)</f>
        <v>970</v>
      </c>
      <c r="J51" s="14">
        <f>SUM(J47:J50)</f>
        <v>1202</v>
      </c>
      <c r="K51" s="14">
        <f>SUM(K47:K50)</f>
        <v>1289</v>
      </c>
      <c r="L51" s="15">
        <f>SUM(L47:L50)</f>
        <v>2491</v>
      </c>
      <c r="N51" s="30" t="str">
        <f>+'電算データをコピーする'!A113</f>
        <v>粟生間谷西６丁目</v>
      </c>
      <c r="O51" s="2">
        <v>127</v>
      </c>
      <c r="P51" s="2">
        <v>119</v>
      </c>
      <c r="Q51" s="2">
        <v>154</v>
      </c>
      <c r="R51" s="3">
        <f t="shared" si="9"/>
        <v>273</v>
      </c>
      <c r="T51" s="44" t="s">
        <v>167</v>
      </c>
      <c r="U51" s="82">
        <f>SUM(U44:U50)</f>
        <v>512</v>
      </c>
      <c r="V51" s="82">
        <f>SUM(V44:V50)</f>
        <v>745</v>
      </c>
      <c r="W51" s="82">
        <f>SUM(W44:W50)</f>
        <v>764</v>
      </c>
      <c r="X51" s="84">
        <f>SUM(X44:X50)</f>
        <v>1509</v>
      </c>
    </row>
    <row r="52" spans="2:24" ht="15" thickBot="1" thickTop="1">
      <c r="B52" s="28" t="s">
        <v>158</v>
      </c>
      <c r="C52" s="14">
        <f>SUM(C48:C51)</f>
        <v>2739</v>
      </c>
      <c r="D52" s="14">
        <f>SUM(D48:D51)</f>
        <v>3052</v>
      </c>
      <c r="E52" s="14">
        <f>SUM(E48:E51)</f>
        <v>3315</v>
      </c>
      <c r="F52" s="15">
        <f>SUM(F48:F51)</f>
        <v>6367</v>
      </c>
      <c r="H52" s="34" t="str">
        <f>+'電算データをコピーする'!A78</f>
        <v>石丸１丁目</v>
      </c>
      <c r="I52" s="21">
        <v>137</v>
      </c>
      <c r="J52" s="21">
        <v>140</v>
      </c>
      <c r="K52" s="21">
        <v>162</v>
      </c>
      <c r="L52" s="22">
        <f>+J52+K52</f>
        <v>302</v>
      </c>
      <c r="N52" s="25" t="str">
        <f>+'電算データをコピーする'!A114</f>
        <v>粟生間谷西７丁目</v>
      </c>
      <c r="O52" s="26">
        <v>560</v>
      </c>
      <c r="P52" s="26">
        <v>655</v>
      </c>
      <c r="Q52" s="26">
        <v>693</v>
      </c>
      <c r="R52" s="27">
        <f t="shared" si="9"/>
        <v>1348</v>
      </c>
      <c r="T52" s="28" t="s">
        <v>170</v>
      </c>
      <c r="U52" s="83"/>
      <c r="V52" s="83"/>
      <c r="W52" s="83"/>
      <c r="X52" s="85"/>
    </row>
    <row r="53" spans="2:18" ht="14.25" thickBot="1">
      <c r="B53" s="20" t="str">
        <f>+'電算データをコピーする'!A39</f>
        <v>瀬川１丁目</v>
      </c>
      <c r="C53" s="21">
        <v>578</v>
      </c>
      <c r="D53" s="21">
        <v>706</v>
      </c>
      <c r="E53" s="21">
        <v>763</v>
      </c>
      <c r="F53" s="22">
        <f>+D53+E53</f>
        <v>1469</v>
      </c>
      <c r="H53" s="35" t="str">
        <f>+'電算データをコピーする'!A79</f>
        <v>石丸２丁目</v>
      </c>
      <c r="I53" s="2">
        <v>263</v>
      </c>
      <c r="J53" s="2">
        <v>286</v>
      </c>
      <c r="K53" s="2">
        <v>307</v>
      </c>
      <c r="L53" s="3">
        <f>+J53+K53</f>
        <v>593</v>
      </c>
      <c r="N53" s="28" t="s">
        <v>158</v>
      </c>
      <c r="O53" s="14">
        <f>SUM(O46:O52)</f>
        <v>3596</v>
      </c>
      <c r="P53" s="14">
        <f>SUM(P46:P52)</f>
        <v>3997</v>
      </c>
      <c r="Q53" s="14">
        <f>SUM(Q46:Q52)</f>
        <v>4273</v>
      </c>
      <c r="R53" s="15">
        <f>SUM(R46:R52)</f>
        <v>8270</v>
      </c>
    </row>
    <row r="54" spans="2:18" ht="14.25" thickBot="1">
      <c r="B54" s="24" t="str">
        <f>+'電算データをコピーする'!A40</f>
        <v>瀬川２丁目</v>
      </c>
      <c r="C54" s="2">
        <v>781</v>
      </c>
      <c r="D54" s="2">
        <v>882</v>
      </c>
      <c r="E54" s="2">
        <v>947</v>
      </c>
      <c r="F54" s="3">
        <f>+D54+E54</f>
        <v>1829</v>
      </c>
      <c r="H54" s="38" t="str">
        <f>+'電算データをコピーする'!A80</f>
        <v>石丸３丁目</v>
      </c>
      <c r="I54" s="26">
        <v>445</v>
      </c>
      <c r="J54" s="26">
        <v>520</v>
      </c>
      <c r="K54" s="26">
        <v>591</v>
      </c>
      <c r="L54" s="27">
        <f>+J54+K54</f>
        <v>1111</v>
      </c>
      <c r="N54" s="23" t="s">
        <v>166</v>
      </c>
      <c r="O54" s="21">
        <v>171</v>
      </c>
      <c r="P54" s="21">
        <v>137</v>
      </c>
      <c r="Q54" s="21">
        <v>124</v>
      </c>
      <c r="R54" s="22">
        <f>+P54+Q54</f>
        <v>261</v>
      </c>
    </row>
    <row r="55" spans="2:18" ht="15" thickBot="1" thickTop="1">
      <c r="B55" s="24" t="str">
        <f>+'電算データをコピーする'!A41</f>
        <v>瀬川３丁目</v>
      </c>
      <c r="C55" s="2">
        <v>137</v>
      </c>
      <c r="D55" s="2">
        <v>127</v>
      </c>
      <c r="E55" s="2">
        <v>152</v>
      </c>
      <c r="F55" s="3">
        <f>+D55+E55</f>
        <v>279</v>
      </c>
      <c r="H55" s="28" t="s">
        <v>158</v>
      </c>
      <c r="I55" s="14">
        <f>SUM(I52:I54)</f>
        <v>845</v>
      </c>
      <c r="J55" s="14">
        <f>SUM(J52:J54)</f>
        <v>946</v>
      </c>
      <c r="K55" s="14">
        <f>SUM(K52:K54)</f>
        <v>1060</v>
      </c>
      <c r="L55" s="15">
        <f>SUM(L52:L54)</f>
        <v>2006</v>
      </c>
      <c r="N55" s="69" t="s">
        <v>165</v>
      </c>
      <c r="O55" s="53">
        <v>135</v>
      </c>
      <c r="P55" s="53">
        <v>124</v>
      </c>
      <c r="Q55" s="53">
        <v>126</v>
      </c>
      <c r="R55" s="54">
        <f>+P55+Q55</f>
        <v>250</v>
      </c>
    </row>
    <row r="56" spans="2:18" ht="13.5">
      <c r="B56" s="24" t="str">
        <f>+'電算データをコピーする'!A42</f>
        <v>瀬川４丁目</v>
      </c>
      <c r="C56" s="2">
        <v>857</v>
      </c>
      <c r="D56" s="2">
        <v>975</v>
      </c>
      <c r="E56" s="2">
        <v>1037</v>
      </c>
      <c r="F56" s="3">
        <f>+D56+E56</f>
        <v>2012</v>
      </c>
      <c r="H56" s="20" t="str">
        <f>+'電算データをコピーする'!A81</f>
        <v>白島</v>
      </c>
      <c r="I56" s="21">
        <v>5</v>
      </c>
      <c r="J56" s="21">
        <v>5</v>
      </c>
      <c r="K56" s="21">
        <v>1</v>
      </c>
      <c r="L56" s="22">
        <f>+J56+K56</f>
        <v>6</v>
      </c>
      <c r="N56" s="71" t="s">
        <v>189</v>
      </c>
      <c r="O56" s="72">
        <v>8</v>
      </c>
      <c r="P56" s="72">
        <v>10</v>
      </c>
      <c r="Q56" s="72">
        <v>6</v>
      </c>
      <c r="R56" s="73">
        <f>+P56+Q56</f>
        <v>16</v>
      </c>
    </row>
    <row r="57" spans="2:18" ht="14.25" thickBot="1">
      <c r="B57" s="29" t="str">
        <f>+'電算データをコピーする'!A43</f>
        <v>瀬川５丁目</v>
      </c>
      <c r="C57" s="26">
        <v>719</v>
      </c>
      <c r="D57" s="26">
        <v>836</v>
      </c>
      <c r="E57" s="26">
        <v>851</v>
      </c>
      <c r="F57" s="27">
        <f>+D57+E57</f>
        <v>1687</v>
      </c>
      <c r="H57" s="24" t="str">
        <f>+'電算データをコピーする'!A82</f>
        <v>白島１丁目</v>
      </c>
      <c r="I57" s="2">
        <v>150</v>
      </c>
      <c r="J57" s="2">
        <v>164</v>
      </c>
      <c r="K57" s="2">
        <v>181</v>
      </c>
      <c r="L57" s="3">
        <f>+J57+K57</f>
        <v>345</v>
      </c>
      <c r="N57" s="77" t="s">
        <v>190</v>
      </c>
      <c r="O57" s="2">
        <v>103</v>
      </c>
      <c r="P57" s="2">
        <v>159</v>
      </c>
      <c r="Q57" s="2">
        <v>162</v>
      </c>
      <c r="R57" s="3">
        <f>+P57+Q57</f>
        <v>321</v>
      </c>
    </row>
    <row r="58" spans="2:18" ht="15" thickBot="1" thickTop="1">
      <c r="B58" s="28" t="s">
        <v>158</v>
      </c>
      <c r="C58" s="14">
        <f>SUM(C53:C57)</f>
        <v>3072</v>
      </c>
      <c r="D58" s="14">
        <f>SUM(D53:D57)</f>
        <v>3526</v>
      </c>
      <c r="E58" s="14">
        <f>SUM(E53:E57)</f>
        <v>3750</v>
      </c>
      <c r="F58" s="15">
        <f>SUM(F53:F57)</f>
        <v>7276</v>
      </c>
      <c r="H58" s="24" t="str">
        <f>+'電算データをコピーする'!A83</f>
        <v>白島２丁目</v>
      </c>
      <c r="I58" s="2">
        <v>517</v>
      </c>
      <c r="J58" s="2">
        <v>520</v>
      </c>
      <c r="K58" s="2">
        <v>547</v>
      </c>
      <c r="L58" s="3">
        <f>+J58+K58</f>
        <v>1067</v>
      </c>
      <c r="N58" s="74" t="s">
        <v>188</v>
      </c>
      <c r="O58" s="75">
        <v>21</v>
      </c>
      <c r="P58" s="75">
        <v>38</v>
      </c>
      <c r="Q58" s="75">
        <v>38</v>
      </c>
      <c r="R58" s="76">
        <f>+P58+Q58</f>
        <v>76</v>
      </c>
    </row>
    <row r="59" spans="8:18" ht="14.25" thickBot="1">
      <c r="H59" s="29" t="str">
        <f>+'電算データをコピーする'!A84</f>
        <v>白島３丁目</v>
      </c>
      <c r="I59" s="26">
        <v>307</v>
      </c>
      <c r="J59" s="26">
        <v>229</v>
      </c>
      <c r="K59" s="26">
        <v>336</v>
      </c>
      <c r="L59" s="27">
        <f>+J59+K59</f>
        <v>565</v>
      </c>
      <c r="N59" s="28" t="s">
        <v>158</v>
      </c>
      <c r="O59" s="14">
        <f>SUM(O54:O58)</f>
        <v>438</v>
      </c>
      <c r="P59" s="14">
        <f>SUM(P54:P58)</f>
        <v>468</v>
      </c>
      <c r="Q59" s="14">
        <f>SUM(Q54:Q58)</f>
        <v>456</v>
      </c>
      <c r="R59" s="14">
        <f>SUM(R54:R58)</f>
        <v>924</v>
      </c>
    </row>
    <row r="60" spans="8:12" ht="15" thickBot="1" thickTop="1">
      <c r="H60" s="28" t="s">
        <v>158</v>
      </c>
      <c r="I60" s="14">
        <f>SUM(I56:I59)</f>
        <v>979</v>
      </c>
      <c r="J60" s="14">
        <f>SUM(J56:J59)</f>
        <v>918</v>
      </c>
      <c r="K60" s="14">
        <f>SUM(K56:K59)</f>
        <v>1065</v>
      </c>
      <c r="L60" s="15">
        <f>SUM(L56:L59)</f>
        <v>1983</v>
      </c>
    </row>
  </sheetData>
  <sheetProtection/>
  <mergeCells count="29">
    <mergeCell ref="V6:X6"/>
    <mergeCell ref="U39:U40"/>
    <mergeCell ref="V39:V40"/>
    <mergeCell ref="W39:W40"/>
    <mergeCell ref="X39:X40"/>
    <mergeCell ref="Q21:Q22"/>
    <mergeCell ref="R21:R22"/>
    <mergeCell ref="O31:O32"/>
    <mergeCell ref="O33:O34"/>
    <mergeCell ref="P31:P32"/>
    <mergeCell ref="P33:P34"/>
    <mergeCell ref="Q31:Q32"/>
    <mergeCell ref="Q33:Q34"/>
    <mergeCell ref="R31:R32"/>
    <mergeCell ref="R33:R34"/>
    <mergeCell ref="C2:C3"/>
    <mergeCell ref="B2:B4"/>
    <mergeCell ref="D2:F2"/>
    <mergeCell ref="I23:I24"/>
    <mergeCell ref="I2:R4"/>
    <mergeCell ref="J23:J24"/>
    <mergeCell ref="K23:K24"/>
    <mergeCell ref="L23:L24"/>
    <mergeCell ref="O21:O22"/>
    <mergeCell ref="P21:P22"/>
    <mergeCell ref="U51:U52"/>
    <mergeCell ref="V51:V52"/>
    <mergeCell ref="W51:W52"/>
    <mergeCell ref="X51:X52"/>
  </mergeCells>
  <printOptions/>
  <pageMargins left="0.7874015748031497" right="0.7874015748031497" top="0.78" bottom="0.8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2011-06-01T07:16:29Z</cp:lastPrinted>
  <dcterms:created xsi:type="dcterms:W3CDTF">2005-06-10T05:19:04Z</dcterms:created>
  <dcterms:modified xsi:type="dcterms:W3CDTF">2011-06-01T07:17:12Z</dcterms:modified>
  <cp:category/>
  <cp:version/>
  <cp:contentType/>
  <cp:contentStatus/>
</cp:coreProperties>
</file>